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7 JULY 2021\9061548-MAHAJAN KRISHI KENDRA\"/>
    </mc:Choice>
  </mc:AlternateContent>
  <xr:revisionPtr revIDLastSave="0" documentId="13_ncr:1_{1DD35B52-0845-40AC-B9A4-981493B902A8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working'!$A$1:$G$106</definedName>
    <definedName name="_xlnm._FilterDatabase" localSheetId="5" hidden="1">Reco!$A$3:$AC$107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14" r:id="rId9"/>
  </pivotCaches>
</workbook>
</file>

<file path=xl/calcChain.xml><?xml version="1.0" encoding="utf-8"?>
<calcChain xmlns="http://schemas.openxmlformats.org/spreadsheetml/2006/main">
  <c r="B2" i="6" l="1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" i="6"/>
  <c r="M105" i="2"/>
  <c r="H105" i="2"/>
  <c r="F105" i="2"/>
  <c r="E105" i="2"/>
  <c r="M104" i="2"/>
  <c r="H104" i="2"/>
  <c r="F104" i="2"/>
  <c r="E104" i="2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H100" i="2"/>
  <c r="F100" i="2"/>
  <c r="E100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Z92" i="4" l="1"/>
  <c r="X95" i="4"/>
  <c r="V94" i="4"/>
  <c r="Z62" i="4"/>
  <c r="X65" i="4"/>
  <c r="Z78" i="4"/>
  <c r="X81" i="4"/>
  <c r="Z82" i="4"/>
  <c r="X85" i="4"/>
  <c r="AA22" i="4"/>
  <c r="AA38" i="4"/>
  <c r="Z24" i="4"/>
  <c r="Z28" i="4"/>
  <c r="Z76" i="4"/>
  <c r="V78" i="4"/>
  <c r="X79" i="4"/>
  <c r="V85" i="4"/>
  <c r="V93" i="4"/>
  <c r="Z95" i="4"/>
  <c r="X17" i="4"/>
  <c r="AA95" i="4"/>
  <c r="V60" i="4"/>
  <c r="V19" i="4"/>
  <c r="Z29" i="4"/>
  <c r="Z45" i="4"/>
  <c r="Z49" i="4"/>
  <c r="AA90" i="4"/>
  <c r="X76" i="4"/>
  <c r="X84" i="4"/>
  <c r="X88" i="4"/>
  <c r="Z20" i="4"/>
  <c r="X59" i="4"/>
  <c r="Z72" i="4"/>
  <c r="V68" i="4"/>
  <c r="X69" i="4"/>
  <c r="Z70" i="4"/>
  <c r="V72" i="4"/>
  <c r="V80" i="4"/>
  <c r="Y27" i="4"/>
  <c r="Y35" i="4"/>
  <c r="Z36" i="4"/>
  <c r="Z44" i="4"/>
  <c r="X89" i="4"/>
  <c r="Z94" i="4"/>
  <c r="X22" i="4"/>
  <c r="X26" i="4"/>
  <c r="Y39" i="4"/>
  <c r="Z52" i="4"/>
  <c r="X21" i="4"/>
  <c r="V69" i="4"/>
  <c r="Z32" i="4"/>
  <c r="Z64" i="4"/>
  <c r="X68" i="4"/>
  <c r="V82" i="4"/>
  <c r="X30" i="4"/>
  <c r="Z53" i="4"/>
  <c r="V55" i="4"/>
  <c r="V66" i="4"/>
  <c r="X67" i="4"/>
  <c r="X73" i="4"/>
  <c r="V86" i="4"/>
  <c r="AA26" i="4"/>
  <c r="X82" i="4"/>
  <c r="Z88" i="4"/>
  <c r="Z93" i="4"/>
  <c r="V22" i="4"/>
  <c r="V27" i="4"/>
  <c r="V49" i="4"/>
  <c r="V70" i="4"/>
  <c r="X71" i="4"/>
  <c r="AA46" i="4"/>
  <c r="V31" i="4"/>
  <c r="V47" i="4"/>
  <c r="AA55" i="4"/>
  <c r="AA18" i="4"/>
  <c r="T20" i="4"/>
  <c r="AB20" i="4"/>
  <c r="T44" i="4"/>
  <c r="AA68" i="4"/>
  <c r="T80" i="4"/>
  <c r="AB80" i="4"/>
  <c r="AA85" i="4"/>
  <c r="Y86" i="4"/>
  <c r="AA89" i="4"/>
  <c r="W91" i="4"/>
  <c r="AA93" i="4"/>
  <c r="Y94" i="4"/>
  <c r="W95" i="4"/>
  <c r="AB81" i="4"/>
  <c r="U17" i="4"/>
  <c r="W28" i="4"/>
  <c r="W32" i="4"/>
  <c r="W36" i="4"/>
  <c r="W48" i="4"/>
  <c r="U49" i="4"/>
  <c r="W52" i="4"/>
  <c r="W76" i="4"/>
  <c r="U81" i="4"/>
  <c r="W88" i="4"/>
  <c r="U89" i="4"/>
  <c r="W92" i="4"/>
  <c r="AB77" i="4"/>
  <c r="T70" i="4"/>
  <c r="AB70" i="4"/>
  <c r="T82" i="4"/>
  <c r="T86" i="4"/>
  <c r="AB86" i="4"/>
  <c r="T94" i="4"/>
  <c r="AB94" i="4"/>
  <c r="T73" i="4"/>
  <c r="AB93" i="4"/>
  <c r="U74" i="4"/>
  <c r="AA75" i="4"/>
  <c r="Y76" i="4"/>
  <c r="U78" i="4"/>
  <c r="AA79" i="4"/>
  <c r="AA83" i="4"/>
  <c r="Y84" i="4"/>
  <c r="U90" i="4"/>
  <c r="AA91" i="4"/>
  <c r="W93" i="4"/>
  <c r="U94" i="4"/>
  <c r="AB73" i="4"/>
  <c r="T77" i="4"/>
  <c r="T81" i="4"/>
  <c r="T93" i="4"/>
  <c r="T19" i="4"/>
  <c r="AB19" i="4"/>
  <c r="T23" i="4"/>
  <c r="AB23" i="4"/>
  <c r="T39" i="4"/>
  <c r="AB39" i="4"/>
  <c r="T51" i="4"/>
  <c r="AB51" i="4"/>
  <c r="T63" i="4"/>
  <c r="AB63" i="4"/>
  <c r="T71" i="4"/>
  <c r="AB71" i="4"/>
  <c r="T79" i="4"/>
  <c r="AB79" i="4"/>
  <c r="T87" i="4"/>
  <c r="AB87" i="4"/>
  <c r="T91" i="4"/>
  <c r="AB91" i="4"/>
  <c r="T95" i="4"/>
  <c r="AB95" i="4"/>
  <c r="W15" i="4"/>
  <c r="U16" i="4"/>
  <c r="AA73" i="4"/>
  <c r="Z22" i="4"/>
  <c r="T6" i="4"/>
  <c r="X8" i="4"/>
  <c r="Z15" i="4"/>
  <c r="X16" i="4"/>
  <c r="W16" i="4"/>
  <c r="AB18" i="4"/>
  <c r="X20" i="4"/>
  <c r="V21" i="4"/>
  <c r="Z23" i="4"/>
  <c r="X32" i="4"/>
  <c r="X36" i="4"/>
  <c r="V45" i="4"/>
  <c r="Z51" i="4"/>
  <c r="W9" i="4"/>
  <c r="U10" i="4"/>
  <c r="U14" i="4"/>
  <c r="Y16" i="4"/>
  <c r="AA67" i="4"/>
  <c r="Y68" i="4"/>
  <c r="Y5" i="4"/>
  <c r="AA16" i="4"/>
  <c r="W58" i="4"/>
  <c r="W62" i="4"/>
  <c r="T88" i="4"/>
  <c r="X5" i="4"/>
  <c r="Z8" i="4"/>
  <c r="X9" i="4"/>
  <c r="Z12" i="4"/>
  <c r="X13" i="4"/>
  <c r="U26" i="4"/>
  <c r="AA27" i="4"/>
  <c r="W29" i="4"/>
  <c r="U30" i="4"/>
  <c r="AA31" i="4"/>
  <c r="W37" i="4"/>
  <c r="U38" i="4"/>
  <c r="AA39" i="4"/>
  <c r="Z39" i="4"/>
  <c r="X56" i="4"/>
  <c r="V57" i="4"/>
  <c r="T58" i="4"/>
  <c r="AB58" i="4"/>
  <c r="Z59" i="4"/>
  <c r="W64" i="4"/>
  <c r="U65" i="4"/>
  <c r="Y79" i="4"/>
  <c r="AB8" i="4"/>
  <c r="Z9" i="4"/>
  <c r="W10" i="4"/>
  <c r="V11" i="4"/>
  <c r="T12" i="4"/>
  <c r="AB12" i="4"/>
  <c r="Z13" i="4"/>
  <c r="AA28" i="4"/>
  <c r="W30" i="4"/>
  <c r="AA32" i="4"/>
  <c r="Y33" i="4"/>
  <c r="AA36" i="4"/>
  <c r="AA40" i="4"/>
  <c r="Y41" i="4"/>
  <c r="Z60" i="4"/>
  <c r="X61" i="4"/>
  <c r="Y64" i="4"/>
  <c r="T66" i="4"/>
  <c r="T9" i="4"/>
  <c r="AB9" i="4"/>
  <c r="AA13" i="4"/>
  <c r="Z14" i="4"/>
  <c r="X15" i="4"/>
  <c r="V16" i="4"/>
  <c r="W23" i="4"/>
  <c r="U24" i="4"/>
  <c r="Z25" i="4"/>
  <c r="W27" i="4"/>
  <c r="U28" i="4"/>
  <c r="W31" i="4"/>
  <c r="AA33" i="4"/>
  <c r="Z33" i="4"/>
  <c r="W35" i="4"/>
  <c r="U40" i="4"/>
  <c r="W43" i="4"/>
  <c r="W66" i="4"/>
  <c r="U67" i="4"/>
  <c r="U71" i="4"/>
  <c r="AA10" i="4"/>
  <c r="U13" i="4"/>
  <c r="AA14" i="4"/>
  <c r="V24" i="4"/>
  <c r="T25" i="4"/>
  <c r="AB25" i="4"/>
  <c r="T29" i="4"/>
  <c r="AB29" i="4"/>
  <c r="T37" i="4"/>
  <c r="AB37" i="4"/>
  <c r="Z42" i="4"/>
  <c r="T53" i="4"/>
  <c r="AB53" i="4"/>
  <c r="Z54" i="4"/>
  <c r="X55" i="4"/>
  <c r="AA57" i="4"/>
  <c r="AA61" i="4"/>
  <c r="Y62" i="4"/>
  <c r="V63" i="4"/>
  <c r="T64" i="4"/>
  <c r="AB64" i="4"/>
  <c r="Z65" i="4"/>
  <c r="X66" i="4"/>
  <c r="T68" i="4"/>
  <c r="AB68" i="4"/>
  <c r="Z69" i="4"/>
  <c r="X70" i="4"/>
  <c r="V71" i="4"/>
  <c r="W74" i="4"/>
  <c r="U75" i="4"/>
  <c r="Y81" i="4"/>
  <c r="W82" i="4"/>
  <c r="U83" i="4"/>
  <c r="U87" i="4"/>
  <c r="U91" i="4"/>
  <c r="AA92" i="4"/>
  <c r="W8" i="4"/>
  <c r="AA34" i="4"/>
  <c r="Z56" i="4"/>
  <c r="T74" i="4"/>
  <c r="AB74" i="4"/>
  <c r="Z75" i="4"/>
  <c r="X83" i="4"/>
  <c r="Z86" i="4"/>
  <c r="X87" i="4"/>
  <c r="V88" i="4"/>
  <c r="T89" i="4"/>
  <c r="AB89" i="4"/>
  <c r="X91" i="4"/>
  <c r="W5" i="4"/>
  <c r="U6" i="4"/>
  <c r="T10" i="4"/>
  <c r="AB10" i="4"/>
  <c r="Z11" i="4"/>
  <c r="X12" i="4"/>
  <c r="Z18" i="4"/>
  <c r="X19" i="4"/>
  <c r="V20" i="4"/>
  <c r="T21" i="4"/>
  <c r="AB21" i="4"/>
  <c r="V23" i="4"/>
  <c r="W33" i="4"/>
  <c r="U34" i="4"/>
  <c r="AA35" i="4"/>
  <c r="W40" i="4"/>
  <c r="U41" i="4"/>
  <c r="X43" i="4"/>
  <c r="V44" i="4"/>
  <c r="Z50" i="4"/>
  <c r="X51" i="4"/>
  <c r="V52" i="4"/>
  <c r="AA53" i="4"/>
  <c r="T56" i="4"/>
  <c r="AB56" i="4"/>
  <c r="V59" i="4"/>
  <c r="AA11" i="4"/>
  <c r="W81" i="4"/>
  <c r="Z5" i="4"/>
  <c r="X6" i="4"/>
  <c r="V7" i="4"/>
  <c r="T8" i="4"/>
  <c r="AA12" i="4"/>
  <c r="Y13" i="4"/>
  <c r="T15" i="4"/>
  <c r="AB15" i="4"/>
  <c r="Z16" i="4"/>
  <c r="U18" i="4"/>
  <c r="V28" i="4"/>
  <c r="AA29" i="4"/>
  <c r="X34" i="4"/>
  <c r="V35" i="4"/>
  <c r="Y37" i="4"/>
  <c r="W38" i="4"/>
  <c r="X41" i="4"/>
  <c r="V42" i="4"/>
  <c r="Z43" i="4"/>
  <c r="AA47" i="4"/>
  <c r="Y48" i="4"/>
  <c r="U50" i="4"/>
  <c r="V53" i="4"/>
  <c r="Z55" i="4"/>
  <c r="W56" i="4"/>
  <c r="U61" i="4"/>
  <c r="X63" i="4"/>
  <c r="V64" i="4"/>
  <c r="T65" i="4"/>
  <c r="AB65" i="4"/>
  <c r="AA69" i="4"/>
  <c r="Y70" i="4"/>
  <c r="T72" i="4"/>
  <c r="X74" i="4"/>
  <c r="V75" i="4"/>
  <c r="T76" i="4"/>
  <c r="AB76" i="4"/>
  <c r="Y10" i="4"/>
  <c r="W11" i="4"/>
  <c r="V15" i="4"/>
  <c r="Y17" i="4"/>
  <c r="Y21" i="4"/>
  <c r="Y24" i="4"/>
  <c r="W25" i="4"/>
  <c r="Z27" i="4"/>
  <c r="AA30" i="4"/>
  <c r="Y31" i="4"/>
  <c r="V32" i="4"/>
  <c r="T33" i="4"/>
  <c r="AB33" i="4"/>
  <c r="Z34" i="4"/>
  <c r="V36" i="4"/>
  <c r="AA37" i="4"/>
  <c r="Z37" i="4"/>
  <c r="W39" i="4"/>
  <c r="T40" i="4"/>
  <c r="AB40" i="4"/>
  <c r="U43" i="4"/>
  <c r="AA44" i="4"/>
  <c r="U51" i="4"/>
  <c r="V54" i="4"/>
  <c r="Y56" i="4"/>
  <c r="Y60" i="4"/>
  <c r="U62" i="4"/>
  <c r="X64" i="4"/>
  <c r="V65" i="4"/>
  <c r="AB66" i="4"/>
  <c r="Y67" i="4"/>
  <c r="AA77" i="4"/>
  <c r="Y78" i="4"/>
  <c r="T84" i="4"/>
  <c r="AB84" i="4"/>
  <c r="AA84" i="4"/>
  <c r="Z85" i="4"/>
  <c r="X86" i="4"/>
  <c r="AB88" i="4"/>
  <c r="Z7" i="4"/>
  <c r="Z66" i="4"/>
  <c r="W67" i="4"/>
  <c r="W73" i="4"/>
  <c r="AA7" i="4"/>
  <c r="V14" i="4"/>
  <c r="AA15" i="4"/>
  <c r="W22" i="4"/>
  <c r="Z35" i="4"/>
  <c r="T46" i="4"/>
  <c r="AB46" i="4"/>
  <c r="Z47" i="4"/>
  <c r="AB50" i="4"/>
  <c r="AB6" i="4"/>
  <c r="V6" i="4"/>
  <c r="AA8" i="4"/>
  <c r="V9" i="4"/>
  <c r="Z10" i="4"/>
  <c r="X11" i="4"/>
  <c r="V12" i="4"/>
  <c r="V17" i="4"/>
  <c r="T18" i="4"/>
  <c r="Y19" i="4"/>
  <c r="Z21" i="4"/>
  <c r="Y22" i="4"/>
  <c r="AA24" i="4"/>
  <c r="Y25" i="4"/>
  <c r="V26" i="4"/>
  <c r="T27" i="4"/>
  <c r="AB27" i="4"/>
  <c r="X28" i="4"/>
  <c r="U32" i="4"/>
  <c r="W34" i="4"/>
  <c r="T35" i="4"/>
  <c r="AB35" i="4"/>
  <c r="Y42" i="4"/>
  <c r="V43" i="4"/>
  <c r="AB44" i="4"/>
  <c r="V46" i="4"/>
  <c r="Z48" i="4"/>
  <c r="V50" i="4"/>
  <c r="AA51" i="4"/>
  <c r="Y55" i="4"/>
  <c r="V56" i="4"/>
  <c r="AB57" i="4"/>
  <c r="Z61" i="4"/>
  <c r="X62" i="4"/>
  <c r="U63" i="4"/>
  <c r="Z67" i="4"/>
  <c r="W68" i="4"/>
  <c r="U69" i="4"/>
  <c r="Z73" i="4"/>
  <c r="T75" i="4"/>
  <c r="AB75" i="4"/>
  <c r="V77" i="4"/>
  <c r="T78" i="4"/>
  <c r="AB78" i="4"/>
  <c r="AA78" i="4"/>
  <c r="W80" i="4"/>
  <c r="Y82" i="4"/>
  <c r="V83" i="4"/>
  <c r="Z84" i="4"/>
  <c r="AA87" i="4"/>
  <c r="T90" i="4"/>
  <c r="AB90" i="4"/>
  <c r="Z91" i="4"/>
  <c r="X92" i="4"/>
  <c r="U93" i="4"/>
  <c r="W12" i="4"/>
  <c r="Z19" i="4"/>
  <c r="T54" i="4"/>
  <c r="AA76" i="4"/>
  <c r="W83" i="4"/>
  <c r="U5" i="4"/>
  <c r="Z6" i="4"/>
  <c r="X7" i="4"/>
  <c r="V8" i="4"/>
  <c r="Y9" i="4"/>
  <c r="V10" i="4"/>
  <c r="Y12" i="4"/>
  <c r="V18" i="4"/>
  <c r="AA25" i="4"/>
  <c r="Z31" i="4"/>
  <c r="V41" i="4"/>
  <c r="T42" i="4"/>
  <c r="AB42" i="4"/>
  <c r="AA42" i="4"/>
  <c r="Y43" i="4"/>
  <c r="AA45" i="4"/>
  <c r="W47" i="4"/>
  <c r="AA49" i="4"/>
  <c r="Y50" i="4"/>
  <c r="W63" i="4"/>
  <c r="W72" i="4"/>
  <c r="U73" i="4"/>
  <c r="W78" i="4"/>
  <c r="Z80" i="4"/>
  <c r="V81" i="4"/>
  <c r="AB82" i="4"/>
  <c r="Y83" i="4"/>
  <c r="V84" i="4"/>
  <c r="V87" i="4"/>
  <c r="Z89" i="4"/>
  <c r="W90" i="4"/>
  <c r="V5" i="4"/>
  <c r="AA6" i="4"/>
  <c r="Y7" i="4"/>
  <c r="T11" i="4"/>
  <c r="AB11" i="4"/>
  <c r="W13" i="4"/>
  <c r="T14" i="4"/>
  <c r="AB14" i="4"/>
  <c r="Z17" i="4"/>
  <c r="X18" i="4"/>
  <c r="U19" i="4"/>
  <c r="AA20" i="4"/>
  <c r="W21" i="4"/>
  <c r="U22" i="4"/>
  <c r="T22" i="4"/>
  <c r="AB22" i="4"/>
  <c r="X23" i="4"/>
  <c r="U25" i="4"/>
  <c r="Y29" i="4"/>
  <c r="T31" i="4"/>
  <c r="AB31" i="4"/>
  <c r="V33" i="4"/>
  <c r="U36" i="4"/>
  <c r="X38" i="4"/>
  <c r="V39" i="4"/>
  <c r="Z40" i="4"/>
  <c r="U42" i="4"/>
  <c r="X44" i="4"/>
  <c r="Z46" i="4"/>
  <c r="X47" i="4"/>
  <c r="V48" i="4"/>
  <c r="Y53" i="4"/>
  <c r="W54" i="4"/>
  <c r="U55" i="4"/>
  <c r="X57" i="4"/>
  <c r="U58" i="4"/>
  <c r="AA59" i="4"/>
  <c r="X60" i="4"/>
  <c r="W60" i="4"/>
  <c r="V61" i="4"/>
  <c r="T62" i="4"/>
  <c r="AB62" i="4"/>
  <c r="AA62" i="4"/>
  <c r="Y63" i="4"/>
  <c r="AA65" i="4"/>
  <c r="Y66" i="4"/>
  <c r="V67" i="4"/>
  <c r="Z68" i="4"/>
  <c r="AA71" i="4"/>
  <c r="X72" i="4"/>
  <c r="V73" i="4"/>
  <c r="Z74" i="4"/>
  <c r="X75" i="4"/>
  <c r="Z77" i="4"/>
  <c r="V79" i="4"/>
  <c r="Z83" i="4"/>
  <c r="W84" i="4"/>
  <c r="U85" i="4"/>
  <c r="X90" i="4"/>
  <c r="V91" i="4"/>
  <c r="T92" i="4"/>
  <c r="AB92" i="4"/>
  <c r="W94" i="4"/>
  <c r="U95" i="4"/>
  <c r="V13" i="4"/>
  <c r="Y14" i="4"/>
  <c r="V25" i="4"/>
  <c r="Z26" i="4"/>
  <c r="V34" i="4"/>
  <c r="T49" i="4"/>
  <c r="AB49" i="4"/>
  <c r="V51" i="4"/>
  <c r="Z58" i="4"/>
  <c r="W89" i="4"/>
  <c r="T5" i="4"/>
  <c r="AB5" i="4"/>
  <c r="AA5" i="4"/>
  <c r="Y8" i="4"/>
  <c r="U11" i="4"/>
  <c r="U15" i="4"/>
  <c r="AA19" i="4"/>
  <c r="V30" i="4"/>
  <c r="V37" i="4"/>
  <c r="Z38" i="4"/>
  <c r="W41" i="4"/>
  <c r="X48" i="4"/>
  <c r="T50" i="4"/>
  <c r="T61" i="4"/>
  <c r="AB61" i="4"/>
  <c r="AB72" i="4"/>
  <c r="W6" i="4"/>
  <c r="AA9" i="4"/>
  <c r="AA43" i="4"/>
  <c r="AA56" i="4"/>
  <c r="AA81" i="4"/>
  <c r="X93" i="4"/>
  <c r="Y6" i="4"/>
  <c r="U9" i="4"/>
  <c r="T16" i="4"/>
  <c r="AB16" i="4"/>
  <c r="W17" i="4"/>
  <c r="W19" i="4"/>
  <c r="T24" i="4"/>
  <c r="AB24" i="4"/>
  <c r="W42" i="4"/>
  <c r="W50" i="4"/>
  <c r="W55" i="4"/>
  <c r="U59" i="4"/>
  <c r="Z71" i="4"/>
  <c r="X77" i="4"/>
  <c r="Z87" i="4"/>
  <c r="U8" i="4"/>
  <c r="X10" i="4"/>
  <c r="Y11" i="4"/>
  <c r="T13" i="4"/>
  <c r="AB13" i="4"/>
  <c r="U20" i="4"/>
  <c r="Y23" i="4"/>
  <c r="V29" i="4"/>
  <c r="Z30" i="4"/>
  <c r="V38" i="4"/>
  <c r="AA41" i="4"/>
  <c r="AB54" i="4"/>
  <c r="AA63" i="4"/>
  <c r="W70" i="4"/>
  <c r="Y80" i="4"/>
  <c r="W86" i="4"/>
  <c r="V89" i="4"/>
  <c r="Z90" i="4"/>
  <c r="V95" i="4"/>
  <c r="X25" i="4"/>
  <c r="W44" i="4"/>
  <c r="W57" i="4"/>
  <c r="AA58" i="4"/>
  <c r="AA74" i="4"/>
  <c r="W79" i="4"/>
  <c r="Y92" i="4"/>
  <c r="W20" i="4"/>
  <c r="AA23" i="4"/>
  <c r="T26" i="4"/>
  <c r="AB26" i="4"/>
  <c r="X27" i="4"/>
  <c r="T28" i="4"/>
  <c r="AB28" i="4"/>
  <c r="X29" i="4"/>
  <c r="T30" i="4"/>
  <c r="AB30" i="4"/>
  <c r="X31" i="4"/>
  <c r="T32" i="4"/>
  <c r="AB32" i="4"/>
  <c r="X33" i="4"/>
  <c r="T34" i="4"/>
  <c r="AB34" i="4"/>
  <c r="X35" i="4"/>
  <c r="T36" i="4"/>
  <c r="AB36" i="4"/>
  <c r="X37" i="4"/>
  <c r="T38" i="4"/>
  <c r="AB38" i="4"/>
  <c r="X39" i="4"/>
  <c r="Y44" i="4"/>
  <c r="W46" i="4"/>
  <c r="Y47" i="4"/>
  <c r="W59" i="4"/>
  <c r="W69" i="4"/>
  <c r="AA80" i="4"/>
  <c r="W85" i="4"/>
  <c r="U12" i="4"/>
  <c r="X14" i="4"/>
  <c r="W14" i="4"/>
  <c r="Y15" i="4"/>
  <c r="T17" i="4"/>
  <c r="AB17" i="4"/>
  <c r="AA17" i="4"/>
  <c r="Y20" i="4"/>
  <c r="U23" i="4"/>
  <c r="X24" i="4"/>
  <c r="W24" i="4"/>
  <c r="V40" i="4"/>
  <c r="U45" i="4"/>
  <c r="Y46" i="4"/>
  <c r="T48" i="4"/>
  <c r="AB48" i="4"/>
  <c r="AA48" i="4"/>
  <c r="X49" i="4"/>
  <c r="W49" i="4"/>
  <c r="AA50" i="4"/>
  <c r="Y52" i="4"/>
  <c r="U53" i="4"/>
  <c r="Y54" i="4"/>
  <c r="Z57" i="4"/>
  <c r="V58" i="4"/>
  <c r="Y59" i="4"/>
  <c r="T60" i="4"/>
  <c r="AB60" i="4"/>
  <c r="AA60" i="4"/>
  <c r="W61" i="4"/>
  <c r="T67" i="4"/>
  <c r="AB67" i="4"/>
  <c r="Y69" i="4"/>
  <c r="AA70" i="4"/>
  <c r="Y72" i="4"/>
  <c r="V74" i="4"/>
  <c r="W75" i="4"/>
  <c r="U77" i="4"/>
  <c r="X78" i="4"/>
  <c r="Z79" i="4"/>
  <c r="T83" i="4"/>
  <c r="AB83" i="4"/>
  <c r="Y85" i="4"/>
  <c r="AA86" i="4"/>
  <c r="Y88" i="4"/>
  <c r="V90" i="4"/>
  <c r="X94" i="4"/>
  <c r="W18" i="4"/>
  <c r="AA21" i="4"/>
  <c r="W26" i="4"/>
  <c r="W51" i="4"/>
  <c r="AA64" i="4"/>
  <c r="W65" i="4"/>
  <c r="AA66" i="4"/>
  <c r="W71" i="4"/>
  <c r="AA82" i="4"/>
  <c r="W87" i="4"/>
  <c r="Y18" i="4"/>
  <c r="U21" i="4"/>
  <c r="Y26" i="4"/>
  <c r="U27" i="4"/>
  <c r="Y28" i="4"/>
  <c r="U29" i="4"/>
  <c r="Y30" i="4"/>
  <c r="U31" i="4"/>
  <c r="Y32" i="4"/>
  <c r="U33" i="4"/>
  <c r="Y34" i="4"/>
  <c r="U35" i="4"/>
  <c r="Y36" i="4"/>
  <c r="U37" i="4"/>
  <c r="Y38" i="4"/>
  <c r="U39" i="4"/>
  <c r="Y40" i="4"/>
  <c r="Z41" i="4"/>
  <c r="X45" i="4"/>
  <c r="W45" i="4"/>
  <c r="U47" i="4"/>
  <c r="Y51" i="4"/>
  <c r="T52" i="4"/>
  <c r="AB52" i="4"/>
  <c r="AA52" i="4"/>
  <c r="X53" i="4"/>
  <c r="W53" i="4"/>
  <c r="AA54" i="4"/>
  <c r="U57" i="4"/>
  <c r="Y58" i="4"/>
  <c r="V62" i="4"/>
  <c r="Z63" i="4"/>
  <c r="Y65" i="4"/>
  <c r="T69" i="4"/>
  <c r="AB69" i="4"/>
  <c r="AA72" i="4"/>
  <c r="Y74" i="4"/>
  <c r="V76" i="4"/>
  <c r="W77" i="4"/>
  <c r="U79" i="4"/>
  <c r="X80" i="4"/>
  <c r="Z81" i="4"/>
  <c r="T85" i="4"/>
  <c r="AB85" i="4"/>
  <c r="AA88" i="4"/>
  <c r="Y90" i="4"/>
  <c r="V92" i="4"/>
  <c r="AA94" i="4"/>
  <c r="X42" i="4"/>
  <c r="Y45" i="4"/>
  <c r="X50" i="4"/>
  <c r="U52" i="4"/>
  <c r="T55" i="4"/>
  <c r="AB55" i="4"/>
  <c r="Y57" i="4"/>
  <c r="U68" i="4"/>
  <c r="Y73" i="4"/>
  <c r="U84" i="4"/>
  <c r="Y89" i="4"/>
  <c r="Y95" i="4"/>
  <c r="T47" i="4"/>
  <c r="AB47" i="4"/>
  <c r="U48" i="4"/>
  <c r="U64" i="4"/>
  <c r="U80" i="4"/>
  <c r="T45" i="4"/>
  <c r="AB45" i="4"/>
  <c r="U46" i="4"/>
  <c r="X52" i="4"/>
  <c r="U54" i="4"/>
  <c r="T57" i="4"/>
  <c r="U70" i="4"/>
  <c r="Y75" i="4"/>
  <c r="U86" i="4"/>
  <c r="Y91" i="4"/>
  <c r="T41" i="4"/>
  <c r="AB41" i="4"/>
  <c r="T43" i="4"/>
  <c r="AB43" i="4"/>
  <c r="U44" i="4"/>
  <c r="Y49" i="4"/>
  <c r="X58" i="4"/>
  <c r="U60" i="4"/>
  <c r="U76" i="4"/>
  <c r="U92" i="4"/>
  <c r="U66" i="4"/>
  <c r="Y71" i="4"/>
  <c r="U82" i="4"/>
  <c r="Y87" i="4"/>
  <c r="X40" i="4"/>
  <c r="X46" i="4"/>
  <c r="X54" i="4"/>
  <c r="U56" i="4"/>
  <c r="T59" i="4"/>
  <c r="AB59" i="4"/>
  <c r="Y61" i="4"/>
  <c r="U72" i="4"/>
  <c r="Y77" i="4"/>
  <c r="U88" i="4"/>
  <c r="Y93" i="4"/>
  <c r="W104" i="4"/>
  <c r="W105" i="4"/>
  <c r="W106" i="4"/>
  <c r="T96" i="4"/>
  <c r="T100" i="4"/>
  <c r="T101" i="4"/>
  <c r="T102" i="4"/>
  <c r="U96" i="4"/>
  <c r="U101" i="4"/>
  <c r="AB101" i="4"/>
  <c r="AB96" i="4"/>
  <c r="W4" i="4"/>
  <c r="U100" i="4"/>
  <c r="W101" i="4"/>
  <c r="W102" i="4"/>
  <c r="W96" i="4"/>
  <c r="W100" i="4"/>
  <c r="AB100" i="4"/>
  <c r="T104" i="4"/>
  <c r="T105" i="4"/>
  <c r="T106" i="4"/>
  <c r="T4" i="4"/>
  <c r="T99" i="4"/>
  <c r="U104" i="4"/>
  <c r="U105" i="4"/>
  <c r="U106" i="4"/>
  <c r="U4" i="4"/>
  <c r="U99" i="4"/>
  <c r="W99" i="4"/>
  <c r="AB104" i="4"/>
  <c r="AB105" i="4"/>
  <c r="AB106" i="4"/>
  <c r="AB4" i="4"/>
  <c r="AB99" i="4"/>
  <c r="X96" i="4"/>
  <c r="V97" i="4"/>
  <c r="Z99" i="4"/>
  <c r="AA102" i="4"/>
  <c r="Y97" i="4"/>
  <c r="AA104" i="4"/>
  <c r="AA101" i="4"/>
  <c r="Y102" i="4"/>
  <c r="AA105" i="4"/>
  <c r="X101" i="4"/>
  <c r="V102" i="4"/>
  <c r="X105" i="4"/>
  <c r="AA97" i="4"/>
  <c r="Z96" i="4"/>
  <c r="V4" i="4"/>
  <c r="X98" i="4"/>
  <c r="V103" i="4"/>
  <c r="Z105" i="4"/>
  <c r="X4" i="4"/>
  <c r="V96" i="4"/>
  <c r="Z98" i="4"/>
  <c r="X99" i="4"/>
  <c r="AA4" i="4"/>
  <c r="Y96" i="4"/>
  <c r="AA99" i="4"/>
  <c r="V101" i="4"/>
  <c r="Z103" i="4"/>
  <c r="X97" i="4"/>
  <c r="Z100" i="4"/>
  <c r="AA103" i="4"/>
  <c r="Y104" i="4"/>
  <c r="Z104" i="4"/>
  <c r="AA98" i="4"/>
  <c r="Z102" i="4"/>
  <c r="X103" i="4"/>
  <c r="Y99" i="4"/>
  <c r="V100" i="4"/>
  <c r="V105" i="4"/>
  <c r="AA106" i="4"/>
  <c r="Z106" i="4"/>
  <c r="AA96" i="4"/>
  <c r="Z97" i="4"/>
  <c r="W103" i="4"/>
  <c r="Y98" i="4"/>
  <c r="V99" i="4"/>
  <c r="AA100" i="4"/>
  <c r="X106" i="4"/>
  <c r="X102" i="4"/>
  <c r="Y103" i="4"/>
  <c r="V106" i="4"/>
  <c r="X100" i="4"/>
  <c r="Y101" i="4"/>
  <c r="T103" i="4"/>
  <c r="AB103" i="4"/>
  <c r="V104" i="4"/>
  <c r="Y106" i="4"/>
  <c r="Y4" i="4"/>
  <c r="V98" i="4"/>
  <c r="Y100" i="4"/>
  <c r="Z101" i="4"/>
  <c r="U103" i="4"/>
  <c r="Z4" i="4"/>
  <c r="X104" i="4"/>
  <c r="Y105" i="4"/>
  <c r="AC88" i="4" l="1"/>
  <c r="AC44" i="4"/>
  <c r="AC18" i="4"/>
  <c r="AC70" i="4"/>
  <c r="AC94" i="4"/>
  <c r="AC40" i="4"/>
  <c r="AC90" i="4"/>
  <c r="AC78" i="4"/>
  <c r="AC76" i="4"/>
  <c r="AC50" i="4"/>
  <c r="AC82" i="4"/>
  <c r="AC80" i="4"/>
  <c r="AC58" i="4"/>
  <c r="AC93" i="4"/>
  <c r="AC72" i="4"/>
  <c r="AC57" i="4"/>
  <c r="AC56" i="4"/>
  <c r="AC37" i="4"/>
  <c r="AC86" i="4"/>
  <c r="AC71" i="4"/>
  <c r="AC95" i="4"/>
  <c r="AC23" i="4"/>
  <c r="AC54" i="4"/>
  <c r="AC66" i="4"/>
  <c r="AC77" i="4"/>
  <c r="AC20" i="4"/>
  <c r="AC92" i="4"/>
  <c r="AC11" i="4"/>
  <c r="AC79" i="4"/>
  <c r="AC39" i="4"/>
  <c r="AC84" i="4"/>
  <c r="AC91" i="4"/>
  <c r="AC63" i="4"/>
  <c r="AC19" i="4"/>
  <c r="AC73" i="4"/>
  <c r="AC87" i="4"/>
  <c r="AC51" i="4"/>
  <c r="AC81" i="4"/>
  <c r="AC15" i="4"/>
  <c r="AC10" i="4"/>
  <c r="AC64" i="4"/>
  <c r="AC53" i="4"/>
  <c r="AC8" i="4"/>
  <c r="AC74" i="4"/>
  <c r="AC68" i="4"/>
  <c r="AC6" i="4"/>
  <c r="AC29" i="4"/>
  <c r="AC12" i="4"/>
  <c r="AC75" i="4"/>
  <c r="AC33" i="4"/>
  <c r="AC25" i="4"/>
  <c r="AC9" i="4"/>
  <c r="AC21" i="4"/>
  <c r="AC13" i="4"/>
  <c r="AC16" i="4"/>
  <c r="AC5" i="4"/>
  <c r="AC28" i="4"/>
  <c r="AC31" i="4"/>
  <c r="AC42" i="4"/>
  <c r="AC65" i="4"/>
  <c r="AC67" i="4"/>
  <c r="AC48" i="4"/>
  <c r="AC38" i="4"/>
  <c r="AC89" i="4"/>
  <c r="AC32" i="4"/>
  <c r="AC62" i="4"/>
  <c r="AC46" i="4"/>
  <c r="AC27" i="4"/>
  <c r="AC85" i="4"/>
  <c r="AC36" i="4"/>
  <c r="AC49" i="4"/>
  <c r="AC22" i="4"/>
  <c r="AC14" i="4"/>
  <c r="AC35" i="4"/>
  <c r="AC47" i="4"/>
  <c r="AC69" i="4"/>
  <c r="AC60" i="4"/>
  <c r="AC30" i="4"/>
  <c r="AC83" i="4"/>
  <c r="AC34" i="4"/>
  <c r="AC52" i="4"/>
  <c r="AC61" i="4"/>
  <c r="AC24" i="4"/>
  <c r="AC41" i="4"/>
  <c r="AC17" i="4"/>
  <c r="AC26" i="4"/>
  <c r="AC59" i="4"/>
  <c r="AC43" i="4"/>
  <c r="AC55" i="4"/>
  <c r="AC45" i="4"/>
  <c r="AB102" i="4"/>
  <c r="AC102" i="4" s="1"/>
  <c r="U102" i="4"/>
  <c r="AC100" i="4"/>
  <c r="AC96" i="4"/>
  <c r="AC104" i="4"/>
  <c r="AC106" i="4"/>
  <c r="AC101" i="4"/>
  <c r="AC105" i="4"/>
  <c r="AC99" i="4"/>
  <c r="AC4" i="4"/>
  <c r="AC103" i="4"/>
  <c r="F3" i="2"/>
  <c r="U7" i="4" s="1"/>
  <c r="U97" i="4" l="1"/>
  <c r="U98" i="4"/>
  <c r="M3" i="2"/>
  <c r="AB7" i="4" s="1"/>
  <c r="H3" i="2"/>
  <c r="W7" i="4" s="1"/>
  <c r="E3" i="2"/>
  <c r="T7" i="4" s="1"/>
  <c r="Q6" i="5"/>
  <c r="AC7" i="4" l="1"/>
  <c r="T97" i="4"/>
  <c r="T98" i="4"/>
  <c r="W97" i="4"/>
  <c r="W98" i="4"/>
  <c r="AB97" i="4"/>
  <c r="AB98" i="4"/>
  <c r="AC97" i="4" l="1"/>
  <c r="AC98" i="4"/>
  <c r="J107" i="4" l="1"/>
  <c r="H107" i="4"/>
  <c r="E107" i="4"/>
  <c r="M107" i="4"/>
  <c r="P107" i="4"/>
  <c r="R107" i="4"/>
  <c r="I107" i="4"/>
  <c r="Q107" i="4"/>
  <c r="D107" i="4"/>
  <c r="L107" i="4"/>
  <c r="F107" i="4"/>
  <c r="N107" i="4"/>
  <c r="G107" i="4"/>
  <c r="C107" i="4"/>
  <c r="S107" i="4"/>
  <c r="O107" i="4"/>
  <c r="B107" i="4"/>
  <c r="M106" i="2" l="1"/>
  <c r="L106" i="2"/>
  <c r="K106" i="2"/>
  <c r="J106" i="2"/>
  <c r="I106" i="2"/>
  <c r="H106" i="2"/>
  <c r="G106" i="2"/>
  <c r="F106" i="2"/>
  <c r="E106" i="2"/>
  <c r="K107" i="4" l="1"/>
  <c r="AA107" i="4" l="1"/>
  <c r="X107" i="4"/>
  <c r="W107" i="4"/>
  <c r="T107" i="4"/>
  <c r="V107" i="4" l="1"/>
  <c r="Z107" i="4"/>
  <c r="AB107" i="4"/>
  <c r="U107" i="4"/>
  <c r="Y107" i="4"/>
</calcChain>
</file>

<file path=xl/sharedStrings.xml><?xml version="1.0" encoding="utf-8"?>
<sst xmlns="http://schemas.openxmlformats.org/spreadsheetml/2006/main" count="1045" uniqueCount="290">
  <si>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</si>
  <si>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</si>
  <si>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</si>
  <si>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</si>
  <si>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</si>
  <si>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</si>
  <si>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</si>
  <si>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</si>
  <si>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</si>
  <si>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</si>
  <si>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</si>
  <si>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</si>
  <si>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</si>
  <si>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</si>
  <si>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</si>
  <si>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</si>
  <si>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</si>
  <si>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</si>
  <si>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</si>
  <si>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</si>
  <si>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Opening Balance</t>
  </si>
  <si>
    <t>Inwards</t>
  </si>
  <si>
    <t>Outwards</t>
  </si>
  <si>
    <t>Closing Balance</t>
  </si>
  <si>
    <t>Grand Total</t>
  </si>
  <si>
    <t>Product Name</t>
  </si>
  <si>
    <t>Master Name</t>
  </si>
  <si>
    <t>Combi Name</t>
  </si>
  <si>
    <t>Row Labels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</si>
  <si>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</si>
  <si>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</si>
  <si>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</si>
  <si>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</si>
  <si>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</si>
  <si>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</si>
  <si>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</si>
  <si>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OUTPUT IN : PIC,DETAILS AS : Column,CONSIDER : Voucher Date,INCLUDE VALIDATION : False</t>
  </si>
  <si>
    <t>SAPCODE</t>
  </si>
  <si>
    <t>ADMIRE (T) WG70 150X30GR BOT IN</t>
  </si>
  <si>
    <t>MAHAJAN KRISHI KENDRA</t>
  </si>
  <si>
    <t>MAIN ROAD,JAISTAMBH CHOWK,CHIKHALI, DIST- BULDANA</t>
  </si>
  <si>
    <t>Ph. No.:07264 242295, Mo.: 9850390201</t>
  </si>
  <si>
    <t>Stock Statement</t>
  </si>
  <si>
    <t>Product</t>
  </si>
  <si>
    <t>Op. Qty</t>
  </si>
  <si>
    <t>Receipt Qty</t>
  </si>
  <si>
    <t>Issue Qty</t>
  </si>
  <si>
    <t>Closing Qty</t>
  </si>
  <si>
    <t>ADMIRE 150 GM</t>
  </si>
  <si>
    <t>ADMIRE 16 GM</t>
  </si>
  <si>
    <t>ADMIRE 2GM</t>
  </si>
  <si>
    <t>ADMIRE 30 GM</t>
  </si>
  <si>
    <t>ADMIRE 50 GM</t>
  </si>
  <si>
    <t>ADMIRE 75 GM</t>
  </si>
  <si>
    <t>ADUE 100 GM</t>
  </si>
  <si>
    <t>ADUE 200 GM</t>
  </si>
  <si>
    <t>ADUE 40 GM</t>
  </si>
  <si>
    <t>ALANTO 100ML</t>
  </si>
  <si>
    <t>ALANTO 250ML</t>
  </si>
  <si>
    <t>ALIETTE 100GM</t>
  </si>
  <si>
    <t>ALIETTE 1KG</t>
  </si>
  <si>
    <t>ALIETTE 250GM</t>
  </si>
  <si>
    <t>ALIETTE 500GM</t>
  </si>
  <si>
    <t>AMBITION 1 LIT</t>
  </si>
  <si>
    <t>AMBITION 250ML</t>
  </si>
  <si>
    <t>AMBITION 500ML</t>
  </si>
  <si>
    <t>ANTRACOL 100GM</t>
  </si>
  <si>
    <t>ANTRACOL 1KG</t>
  </si>
  <si>
    <t>ANTRACOL 250GM</t>
  </si>
  <si>
    <t>ANTRACOL 500GM</t>
  </si>
  <si>
    <t>BELT EXPERT 100ML</t>
  </si>
  <si>
    <t>BELT EXPERT 250ML</t>
  </si>
  <si>
    <t>BELT EXPERT 50ML</t>
  </si>
  <si>
    <t>CONFIDOR 100ML</t>
  </si>
  <si>
    <t>CONFIDOR 250ML</t>
  </si>
  <si>
    <t>CONFIDOR 500ML</t>
  </si>
  <si>
    <t>CONFIDOR 50ML</t>
  </si>
  <si>
    <t>CONFIDOR SUPER 100ML</t>
  </si>
  <si>
    <t>CONFIDOR SUPER 250ML</t>
  </si>
  <si>
    <t>CONFIDOR SUPER 50 ML</t>
  </si>
  <si>
    <t>COTTON FIRST CLASS BGII</t>
  </si>
  <si>
    <t>COTTON SUPERB BGII</t>
  </si>
  <si>
    <t>DECIS 100EC 100ML</t>
  </si>
  <si>
    <t>DECIS 100EC 250ML</t>
  </si>
  <si>
    <t>ETHREL 1 LIT</t>
  </si>
  <si>
    <t>ETHREL 100ML</t>
  </si>
  <si>
    <t>ETHREL 500ML</t>
  </si>
  <si>
    <t>EVERGOL XTEND 100ML</t>
  </si>
  <si>
    <t>EVERGOL XTEND 250ML</t>
  </si>
  <si>
    <t>EVERGOL XTEND 40 ML</t>
  </si>
  <si>
    <t>FAME 10 ML</t>
  </si>
  <si>
    <t>FAME 100ML</t>
  </si>
  <si>
    <t>FAME 250ML</t>
  </si>
  <si>
    <t>FAME 50 ML</t>
  </si>
  <si>
    <t>FAME 500ML</t>
  </si>
  <si>
    <t>FITREST 100GM</t>
  </si>
  <si>
    <t>FITREST 250GM</t>
  </si>
  <si>
    <t>FOLICURE 100ML</t>
  </si>
  <si>
    <t>FOLICURE 250ML</t>
  </si>
  <si>
    <t>FOLICURE 500ML</t>
  </si>
  <si>
    <t>FOOST 250GM</t>
  </si>
  <si>
    <t>FOOST 500GM</t>
  </si>
  <si>
    <t>GAUCHO 1 LIT</t>
  </si>
  <si>
    <t>GAUCHO 100ML</t>
  </si>
  <si>
    <t>GAUCHO 250ML</t>
  </si>
  <si>
    <t>GAUCHO 5 LIT</t>
  </si>
  <si>
    <t>GAUCHO 500ML</t>
  </si>
  <si>
    <t>GAUCHO 50ML</t>
  </si>
  <si>
    <t>JUMP 02 GM</t>
  </si>
  <si>
    <t>JUMP 40 GM</t>
  </si>
  <si>
    <t>LARVIN 1 KG</t>
  </si>
  <si>
    <t>LARVIN 100GM</t>
  </si>
  <si>
    <t>LARVIN 250GM</t>
  </si>
  <si>
    <t>LARVIN 500GM</t>
  </si>
  <si>
    <t>LAUDIS 115ML</t>
  </si>
  <si>
    <t>LAUDIS 230ML</t>
  </si>
  <si>
    <t>LAUDIS 57.5 ML</t>
  </si>
  <si>
    <t>LESENTA 100GM</t>
  </si>
  <si>
    <t>LESENTA 40 GM</t>
  </si>
  <si>
    <t>LUNA 100ML</t>
  </si>
  <si>
    <t>LUNA 250ML</t>
  </si>
  <si>
    <t>MELODY DUO 100GM</t>
  </si>
  <si>
    <t>MELODY DUO 400GM</t>
  </si>
  <si>
    <t>MOVENTO Energy 1 LIT</t>
  </si>
  <si>
    <t>MOVENTO Energy 100ML</t>
  </si>
  <si>
    <t>MOVENTO Energy 250ML</t>
  </si>
  <si>
    <t>MOVENTO OD150 250ML</t>
  </si>
  <si>
    <t>NATIVO 10 GM</t>
  </si>
  <si>
    <t>NATIVO 100GM</t>
  </si>
  <si>
    <t>NATIVO 250GM</t>
  </si>
  <si>
    <t>NATIVO 50 GM</t>
  </si>
  <si>
    <t>NATIVO 500GM</t>
  </si>
  <si>
    <t>OBERON 1 LIT</t>
  </si>
  <si>
    <t>OBERON 100ML</t>
  </si>
  <si>
    <t>OBERON 200ML</t>
  </si>
  <si>
    <t>OBERON 50 ML</t>
  </si>
  <si>
    <t>OBERON 500ML</t>
  </si>
  <si>
    <t>PLANOFIX 100ML</t>
  </si>
  <si>
    <t>PLANOFIX 250ML</t>
  </si>
  <si>
    <t>PLANOFIX 500ML</t>
  </si>
  <si>
    <t>PROFILER 250GM</t>
  </si>
  <si>
    <t>REGENT GOLD SC200 100ML</t>
  </si>
  <si>
    <t>REGENT GOLD SC200 250ML</t>
  </si>
  <si>
    <t>REGENT GOLD SC200 500ML</t>
  </si>
  <si>
    <t>REGENT GR 1 KG</t>
  </si>
  <si>
    <t>REGENT GR 25 KG</t>
  </si>
  <si>
    <t>REGENT GR 5 KG</t>
  </si>
  <si>
    <t>REGENT SC 1 LIT</t>
  </si>
  <si>
    <t>REGENT SC 100ML</t>
  </si>
  <si>
    <t>REGENT SC 250ML</t>
  </si>
  <si>
    <t>REGENT SC 500ML</t>
  </si>
  <si>
    <t>SECTIN 100GM</t>
  </si>
  <si>
    <t>SECTIN 250GM</t>
  </si>
  <si>
    <t>SENCOR 100GM</t>
  </si>
  <si>
    <t>SENCOR 500GM</t>
  </si>
  <si>
    <t>SIVANTO PRIME 100ML</t>
  </si>
  <si>
    <t>SIVANTO PRIME 250ML</t>
  </si>
  <si>
    <t>SIVANTO PRIME 500ML</t>
  </si>
  <si>
    <t>SOLOMON 1 LIT</t>
  </si>
  <si>
    <t>SOLOMON 100ML</t>
  </si>
  <si>
    <t>SOLOMON 250ML</t>
  </si>
  <si>
    <t>SOLOMON 500ML</t>
  </si>
  <si>
    <t>SPINTOR 7 ML</t>
  </si>
  <si>
    <t>SPINTOR 75ML</t>
  </si>
  <si>
    <t>WHIPSUPER 100ML</t>
  </si>
  <si>
    <t>WHIPSUPER 1LIT</t>
  </si>
  <si>
    <t>WHIPSUPER 250ML</t>
  </si>
  <si>
    <t>WHIPSUPER 500ML</t>
  </si>
  <si>
    <t>DISTRIBUTOR:Mahajan Krishi Kendra,</t>
  </si>
  <si>
    <t>ITEMALIAS</t>
  </si>
  <si>
    <t>Mahajan Krishi Kendra</t>
  </si>
  <si>
    <t>ADMIRE WG70 125X(8X2GR) BAG IN</t>
  </si>
  <si>
    <t>ANTRACOL (T) WP70 10X1KG BAG IN</t>
  </si>
  <si>
    <t>ANTRACOL (T) WP70 20X500GR BAG IN</t>
  </si>
  <si>
    <t>ANTRACOL (T) WP70 40X250GR BAG IN</t>
  </si>
  <si>
    <t>ANTRACOL (T) WP70 50X100GR BAG IN</t>
  </si>
  <si>
    <t>CONFIDOR (T) SL200 20X250ML BOT IN</t>
  </si>
  <si>
    <t>CONFIDOR (T) SL200 50X100ML BOT IN</t>
  </si>
  <si>
    <t>CONFIDOR SUPER (T) SC350 50X100ML BOT IN</t>
  </si>
  <si>
    <t>CONFIDOR SUPER (T) SC350 50X50ML BOT IN</t>
  </si>
  <si>
    <t>ETHREL SL39 50X100ML BOT IN</t>
  </si>
  <si>
    <t>EVERGOL XTEND FS308 100X40ML BOT IN</t>
  </si>
  <si>
    <t>EVERGOL XTEND FS308 40X250ML BOT IN</t>
  </si>
  <si>
    <t>EVERGOL XTEND FS308 50X100ML BOT IN</t>
  </si>
  <si>
    <t>FAME (T) SC480 10X(20X10ML) BOT IN</t>
  </si>
  <si>
    <t>FAME (T) SC480 40X50ML BOT IN</t>
  </si>
  <si>
    <t>FOLICUR (T) EC250 40X250ML BOT IN</t>
  </si>
  <si>
    <t>FOLICUR (T) EC250 50X100ML BOT IN</t>
  </si>
  <si>
    <t>FOOST WP50 20X250G BAG IN</t>
  </si>
  <si>
    <t>GAUCHO FS600 50X100ML BOT IN</t>
  </si>
  <si>
    <t>JUMP WG80 160X(10X2GR) BAG IN</t>
  </si>
  <si>
    <t>LAUDIS SC630 10X57.5ML BOT IN</t>
  </si>
  <si>
    <t>LAUDIS SC630 8X115ML BOT IN</t>
  </si>
  <si>
    <t>LUNA EXPERIENCE SC400 50X100ML BOT IN</t>
  </si>
  <si>
    <t>NATIVO WG75 100X50GR BAG IN</t>
  </si>
  <si>
    <t>NATIVO WG75 40X250GR BAG IN</t>
  </si>
  <si>
    <t>NATIVO WG75 50X100GR BAG IN</t>
  </si>
  <si>
    <t>OBERON (T) SC240 50X100ML BOT IN</t>
  </si>
  <si>
    <t>PLANOFIX SL4 5 40X250ML BOT IN</t>
  </si>
  <si>
    <t>PLANOFIX SL4 5 50X100ML BOT IN</t>
  </si>
  <si>
    <t>REGENT (T) SC50 20X250ML BOT IN</t>
  </si>
  <si>
    <t>REGENT (T) SC50 20X500ML BOT IN</t>
  </si>
  <si>
    <t>REGENT (T) SC50 50X100ML BOT IN</t>
  </si>
  <si>
    <t>REGENT GR0 3 20X1KG BAG IN</t>
  </si>
  <si>
    <t>SOLOMON OD300 50X100ML BOT IN</t>
  </si>
  <si>
    <t>GRANDTOTAL</t>
  </si>
  <si>
    <t>MOVENTO OD150 40X250ML BOT IN</t>
  </si>
  <si>
    <t>ALANTO (T) SC240 50X100ML BOT IN</t>
  </si>
  <si>
    <t>MELODY DUO WP66 8 10X400GR BAG IN</t>
  </si>
  <si>
    <t>OBERON (T) SC240 100X50ML BOT IN</t>
  </si>
  <si>
    <t>REGENT GR0 3 1X25KG BOX WW</t>
  </si>
  <si>
    <t>SECTIN WG60 50X100GR BAG IN</t>
  </si>
  <si>
    <t>ALIETTE WP80 40X100GR BAG IN</t>
  </si>
  <si>
    <t>ALIETTE WP80 10X1KG BAG IN</t>
  </si>
  <si>
    <t>ALIETTE WP80 20X250GR BAG IN</t>
  </si>
  <si>
    <t>ALIETTE WP80 20X500GR BAG IN</t>
  </si>
  <si>
    <t>AMBITION 10X1L BOT IN</t>
  </si>
  <si>
    <t>AMBITION 40X250ML BOT IN</t>
  </si>
  <si>
    <t>AMBITION 20X500ML BOT IN</t>
  </si>
  <si>
    <t>BELT EXPERT SC480 50X100ML BOT IN</t>
  </si>
  <si>
    <t>CONFIDOR (T) SL200 20X500ML BOT IN</t>
  </si>
  <si>
    <t>CONFIDOR (T) SL200 100X50ML BOT IN</t>
  </si>
  <si>
    <t>CONFIDOR SUPER (T) SC350 20X250ML BOT IN</t>
  </si>
  <si>
    <t>DECIS EC 28 50X100ML BOT IN</t>
  </si>
  <si>
    <t>FOOST WP50 24X500G BAG IN</t>
  </si>
  <si>
    <t>GAUCHO FS600 40X250ML BOT IN</t>
  </si>
  <si>
    <t>GAUCHO FS600 100X50ML BOT IN</t>
  </si>
  <si>
    <t>JUMP WG80 80X40GR BAG IN</t>
  </si>
  <si>
    <t>LARVIN (T) WP75 40X100GR BAG IN</t>
  </si>
  <si>
    <t>LARVIN (T) WP75 10X1KG BAG IN</t>
  </si>
  <si>
    <t>LARVIN (T) WP75 20X250GR BAG IN</t>
  </si>
  <si>
    <t>LARVIN (T) WP75 20X500GR BAG IN</t>
  </si>
  <si>
    <t>LAUDIS SC630 3X230ML BOT IN</t>
  </si>
  <si>
    <t>MELODY DUO WP66 8 50X100GR BAG IN</t>
  </si>
  <si>
    <t>MOVENTO ENERGY SC240 50X100ML BOT IN</t>
  </si>
  <si>
    <t>MOVENTO ENERGY SC240 40X250ML BOT IN</t>
  </si>
  <si>
    <t>NATIVO WG75 20X500GR BAG IN</t>
  </si>
  <si>
    <t>OBERON (T) SC240 40X200ML BOT IN</t>
  </si>
  <si>
    <t>OBERON (T) SC240 20X500ML BOT IN</t>
  </si>
  <si>
    <t>PROFILER WG71 11 20X250GR BAG IN</t>
  </si>
  <si>
    <t>REGENT GOLD SC200 50X100ML BOT IN</t>
  </si>
  <si>
    <t>REGENT GOLD SC200 40X250ML BOT IN</t>
  </si>
  <si>
    <t>REGENT GR0 3 4X5KG BAG IN</t>
  </si>
  <si>
    <t>REGENT (T) SC50 10X1L BOT IN</t>
  </si>
  <si>
    <t>SENCOR WP70 60X100GR BAG IN</t>
  </si>
  <si>
    <t>SOLOMON OD300 10X1L BOT IN</t>
  </si>
  <si>
    <t>SOLOMON OD300 40X250ML BOT IN</t>
  </si>
  <si>
    <t>SOLOMON OD300 20X500ML BOT IN</t>
  </si>
  <si>
    <t>WHIPSUPER (T) EC90 50X100ML BOT IN</t>
  </si>
  <si>
    <t>WHIPSUPER (T) EC90 40X250ML BOT IN</t>
  </si>
  <si>
    <t>WHIPSUPER (T) EC90 20X500ML BOT IN</t>
  </si>
  <si>
    <t>ADMIRE (T) WG70 30X150GR BOT IN</t>
  </si>
  <si>
    <t>ADMIRE (T) WG70 60X75GR BOT IN</t>
  </si>
  <si>
    <t>FAME (T) SC480 20X100ML BOT IN</t>
  </si>
  <si>
    <t>FAME (T) SC480 8X250ML BOT IN</t>
  </si>
  <si>
    <t>GAUCHO FS600 2X(5X1L) BOT IN</t>
  </si>
  <si>
    <t>LUNA EXPERIENCE SC400 40X250ML BOT IN</t>
  </si>
  <si>
    <t>MOVENTO ENERGY SC240 10X1L BOT IN</t>
  </si>
  <si>
    <t>NATIVO WG75 20X(10X10GR) BAG IN</t>
  </si>
  <si>
    <t>SURPASS FIRSTCLASS 7149B2 20X450G BAG IN</t>
  </si>
  <si>
    <t>SURPASS SUPERB BG2 20X450G BAG IN</t>
  </si>
  <si>
    <t>DECIS EC101-2 40X250ML BOT IN</t>
  </si>
  <si>
    <t>SENCOR WP70 20X500GR BOX IN</t>
  </si>
  <si>
    <t>WHIPSUPER (T) EC90 10X1L BOT IN</t>
  </si>
  <si>
    <t>From Date 01/04/2020 To 31/03/2021</t>
  </si>
  <si>
    <t>DECIS EC 101.2 100ML</t>
  </si>
  <si>
    <t>DECIS EC 101.2 250ML</t>
  </si>
  <si>
    <t>FENOS QUICK 100ML</t>
  </si>
  <si>
    <t>FENOS QUICK 250ML</t>
  </si>
  <si>
    <t>INFINITO 500ML</t>
  </si>
  <si>
    <t>MAIZE DKC 9133 4 KG</t>
  </si>
  <si>
    <t>MAIZE DKC 9141 3.5KG</t>
  </si>
  <si>
    <t>MAIZE DKC 9150 5KG</t>
  </si>
  <si>
    <t>ROUNDUP 1LIT</t>
  </si>
  <si>
    <t>ROUNDUP 20LIT</t>
  </si>
  <si>
    <t>ROUNDUP 5LIT</t>
  </si>
  <si>
    <t>ROUNDUP 41% SL (IN) 10X1 LTR</t>
  </si>
  <si>
    <t>ROUNDUP 41% SL (IN) 1X20 LTR</t>
  </si>
  <si>
    <t>ROUNDUP 41% SL (IN) 2X5 LTR</t>
  </si>
  <si>
    <t>FENOS QUICK SC150 50X100ML BOT IN</t>
  </si>
  <si>
    <t>FENOS QUICK SC150 40X250ML BOT IN</t>
  </si>
  <si>
    <t>DECIS EC101-2 50X100ML BOX IN</t>
  </si>
  <si>
    <t>INFINITO SC687 5 20X500ML BOT IN</t>
  </si>
  <si>
    <t>C DK DKC9133 4KG IN</t>
  </si>
  <si>
    <t>C DK DKC9141 3.5KG IN</t>
  </si>
  <si>
    <t>C DK DKC9150 5KG IN</t>
  </si>
  <si>
    <t>Stock and Sales FOR THE PERIOD 01-Apr-2020 TO 31-Mar-2021</t>
  </si>
  <si>
    <t>Generated on 7/12/2021 8:53:02 AM</t>
  </si>
  <si>
    <t>Zylem Report - 01-Apr-2020 TO 31-Mar-2021</t>
  </si>
  <si>
    <t>Dealer Report - 01-Apr-2020 TO 31-Mar-2021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</si>
</sst>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.00"/>
    <numFmt numFmtId="165" formatCode="&quot;&quot;0&quot; pouch&quot;"/>
    <numFmt numFmtId="166" formatCode="0.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7"/>
      <color rgb="FFFFFF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B7DBFF"/>
        <bgColor indexed="64"/>
      </patternFill>
    </fill>
    <fill>
      <patternFill patternType="solid">
        <fgColor rgb="FF929A94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2" fontId="15" fillId="7" borderId="11" xfId="0" applyNumberFormat="1" applyFont="1" applyFill="1" applyBorder="1" applyAlignment="1">
      <alignment horizontal="left" wrapText="1"/>
    </xf>
    <xf numFmtId="49" fontId="13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0" fillId="0" borderId="0" xfId="0"/>
    <xf numFmtId="49" fontId="14" fillId="0" borderId="0" xfId="0" applyNumberFormat="1" applyFont="1" applyAlignment="1">
      <alignment vertical="center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/>
    <xf numFmtId="49" fontId="13" fillId="0" borderId="0" xfId="0" applyNumberFormat="1" applyFont="1" applyAlignment="1">
      <alignment vertical="center"/>
    </xf>
    <xf numFmtId="49" fontId="14" fillId="6" borderId="24" xfId="0" applyNumberFormat="1" applyFont="1" applyFill="1" applyBorder="1" applyAlignment="1">
      <alignment vertical="center"/>
    </xf>
    <xf numFmtId="49" fontId="14" fillId="6" borderId="0" xfId="0" applyNumberFormat="1" applyFont="1" applyFill="1" applyAlignment="1">
      <alignment horizontal="right" vertical="center"/>
    </xf>
    <xf numFmtId="49" fontId="14" fillId="6" borderId="24" xfId="0" applyNumberFormat="1" applyFont="1" applyFill="1" applyBorder="1" applyAlignment="1">
      <alignment horizontal="right" vertical="center"/>
    </xf>
    <xf numFmtId="166" fontId="13" fillId="0" borderId="0" xfId="0" applyNumberFormat="1" applyFont="1" applyAlignment="1">
      <alignment horizontal="right" vertical="center"/>
    </xf>
    <xf numFmtId="166" fontId="14" fillId="6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1">
          <cell r="B1" t="str">
            <v>NAME</v>
          </cell>
          <cell r="C1" t="str">
            <v>Volume</v>
          </cell>
          <cell r="D1" t="str">
            <v>BottlePerCase</v>
          </cell>
          <cell r="E1" t="str">
            <v>Alias</v>
          </cell>
          <cell r="F1" t="str">
            <v>Id</v>
          </cell>
        </row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12X1L BOT IN</v>
          </cell>
          <cell r="C29">
            <v>1000</v>
          </cell>
          <cell r="D29">
            <v>12</v>
          </cell>
          <cell r="E29">
            <v>87345025</v>
          </cell>
          <cell r="F29">
            <v>1791</v>
          </cell>
        </row>
        <row r="30">
          <cell r="B30" t="str">
            <v>ALION PLUS SC560 2X10L BOT IN</v>
          </cell>
          <cell r="C30">
            <v>10000</v>
          </cell>
          <cell r="D30">
            <v>2</v>
          </cell>
          <cell r="E30">
            <v>85822624</v>
          </cell>
          <cell r="F30">
            <v>37</v>
          </cell>
        </row>
        <row r="31">
          <cell r="B31" t="str">
            <v>ALION PLUS SC560 4X5L BOT IN</v>
          </cell>
          <cell r="C31">
            <v>5000</v>
          </cell>
          <cell r="D31">
            <v>4</v>
          </cell>
          <cell r="E31">
            <v>85822969</v>
          </cell>
          <cell r="F31">
            <v>38</v>
          </cell>
        </row>
        <row r="32">
          <cell r="B32" t="str">
            <v>AMBITION 10X1L BOT IN</v>
          </cell>
          <cell r="C32">
            <v>1000</v>
          </cell>
          <cell r="D32">
            <v>10</v>
          </cell>
          <cell r="E32">
            <v>86212544</v>
          </cell>
          <cell r="F32">
            <v>39</v>
          </cell>
        </row>
        <row r="33">
          <cell r="B33" t="str">
            <v>AMBITION 20X500ML BOT IN</v>
          </cell>
          <cell r="C33">
            <v>500</v>
          </cell>
          <cell r="D33">
            <v>20</v>
          </cell>
          <cell r="E33">
            <v>86228564</v>
          </cell>
          <cell r="F33">
            <v>40</v>
          </cell>
        </row>
        <row r="34">
          <cell r="B34" t="str">
            <v>AMBITION 40X250ML BOT IN</v>
          </cell>
          <cell r="C34">
            <v>250</v>
          </cell>
          <cell r="D34">
            <v>40</v>
          </cell>
          <cell r="E34">
            <v>86232308</v>
          </cell>
          <cell r="F34">
            <v>41</v>
          </cell>
        </row>
        <row r="35">
          <cell r="B35" t="str">
            <v>AMBITION 50X100ML BOT IN</v>
          </cell>
          <cell r="C35">
            <v>100</v>
          </cell>
          <cell r="D35">
            <v>50</v>
          </cell>
          <cell r="E35">
            <v>86790122</v>
          </cell>
          <cell r="F35">
            <v>923</v>
          </cell>
        </row>
        <row r="36">
          <cell r="B36" t="str">
            <v>ANTRACOL (T) WP70 10X1KG BAG IN</v>
          </cell>
          <cell r="C36">
            <v>1000</v>
          </cell>
          <cell r="D36">
            <v>10</v>
          </cell>
          <cell r="E36">
            <v>6077322</v>
          </cell>
          <cell r="F36">
            <v>42</v>
          </cell>
        </row>
        <row r="37">
          <cell r="B37" t="str">
            <v>ANTRACOL (T) WP70 20X500GR BAG IN</v>
          </cell>
          <cell r="C37">
            <v>500</v>
          </cell>
          <cell r="D37">
            <v>20</v>
          </cell>
          <cell r="E37">
            <v>5999978</v>
          </cell>
          <cell r="F37">
            <v>43</v>
          </cell>
        </row>
        <row r="38">
          <cell r="B38" t="str">
            <v>ANTRACOL (T) WP70 40X250GR BAG IN</v>
          </cell>
          <cell r="C38">
            <v>250</v>
          </cell>
          <cell r="D38">
            <v>40</v>
          </cell>
          <cell r="E38">
            <v>6112179</v>
          </cell>
          <cell r="F38">
            <v>44</v>
          </cell>
        </row>
        <row r="39">
          <cell r="B39" t="str">
            <v>ANTRACOL (T) WP70 50X100GR BAG IN</v>
          </cell>
          <cell r="C39">
            <v>100</v>
          </cell>
          <cell r="D39">
            <v>50</v>
          </cell>
          <cell r="E39">
            <v>6113191</v>
          </cell>
          <cell r="F39">
            <v>45</v>
          </cell>
        </row>
        <row r="40">
          <cell r="B40" t="str">
            <v>ANTRACOL (T) WP70 50X50GR BAG IN</v>
          </cell>
          <cell r="C40">
            <v>50</v>
          </cell>
          <cell r="D40">
            <v>50</v>
          </cell>
          <cell r="E40">
            <v>80224192</v>
          </cell>
          <cell r="F40">
            <v>46</v>
          </cell>
        </row>
        <row r="41">
          <cell r="B41" t="str">
            <v>ANTRACOL WP 70 20X500GR BAG IN</v>
          </cell>
          <cell r="C41">
            <v>500</v>
          </cell>
          <cell r="D41">
            <v>20</v>
          </cell>
          <cell r="E41">
            <v>3822463</v>
          </cell>
          <cell r="F41">
            <v>47</v>
          </cell>
        </row>
        <row r="42">
          <cell r="B42" t="str">
            <v>ANTRACOL WP70 100X100GR BAG BD</v>
          </cell>
          <cell r="C42">
            <v>100</v>
          </cell>
          <cell r="D42">
            <v>100</v>
          </cell>
          <cell r="E42">
            <v>81696446</v>
          </cell>
          <cell r="F42">
            <v>48</v>
          </cell>
        </row>
        <row r="43">
          <cell r="B43" t="str">
            <v>ANTRACOL WP70 12X1KG BAG BD</v>
          </cell>
          <cell r="C43">
            <v>1000</v>
          </cell>
          <cell r="D43">
            <v>12</v>
          </cell>
          <cell r="E43">
            <v>81695962</v>
          </cell>
          <cell r="F43">
            <v>49</v>
          </cell>
        </row>
        <row r="44">
          <cell r="B44" t="str">
            <v>ANTRACOL WP70 20X500GR BAG BD</v>
          </cell>
          <cell r="C44">
            <v>500</v>
          </cell>
          <cell r="D44">
            <v>20</v>
          </cell>
          <cell r="E44">
            <v>81727449</v>
          </cell>
          <cell r="F44">
            <v>50</v>
          </cell>
        </row>
        <row r="45">
          <cell r="B45" t="str">
            <v>AQUA-K-OTHRINE EW20 10X1L BOT IN</v>
          </cell>
          <cell r="C45">
            <v>1000</v>
          </cell>
          <cell r="D45">
            <v>10</v>
          </cell>
          <cell r="E45">
            <v>84110531</v>
          </cell>
          <cell r="F45">
            <v>411</v>
          </cell>
        </row>
        <row r="46">
          <cell r="B46" t="str">
            <v>ARIZE 6129 GOLD LOC 10X3KG BAG IN</v>
          </cell>
          <cell r="C46">
            <v>3000</v>
          </cell>
          <cell r="D46">
            <v>10</v>
          </cell>
          <cell r="E46">
            <v>80974876</v>
          </cell>
          <cell r="F46">
            <v>51</v>
          </cell>
        </row>
        <row r="47">
          <cell r="B47" t="str">
            <v>ARIZE 6129 GOLD LOC 30X1KG BAG IN</v>
          </cell>
          <cell r="C47">
            <v>1000</v>
          </cell>
          <cell r="D47">
            <v>30</v>
          </cell>
          <cell r="E47">
            <v>80958439</v>
          </cell>
          <cell r="F47">
            <v>52</v>
          </cell>
        </row>
        <row r="48">
          <cell r="B48" t="str">
            <v>ARIZE 6129 LOC 10X3KG BAG IN</v>
          </cell>
          <cell r="C48">
            <v>3000</v>
          </cell>
          <cell r="D48">
            <v>10</v>
          </cell>
          <cell r="E48">
            <v>56000694</v>
          </cell>
          <cell r="F48">
            <v>53</v>
          </cell>
        </row>
        <row r="49">
          <cell r="B49" t="str">
            <v>ARIZE 6129 LOC 30X1KG BAG IN</v>
          </cell>
          <cell r="C49">
            <v>1000</v>
          </cell>
          <cell r="D49">
            <v>30</v>
          </cell>
          <cell r="E49">
            <v>56000686</v>
          </cell>
          <cell r="F49">
            <v>54</v>
          </cell>
        </row>
        <row r="50">
          <cell r="B50" t="str">
            <v>ARIZE 6201 GOLD LOC 10X3KG BAG IN</v>
          </cell>
          <cell r="C50">
            <v>3000</v>
          </cell>
          <cell r="D50">
            <v>10</v>
          </cell>
          <cell r="E50">
            <v>81762317</v>
          </cell>
          <cell r="F50">
            <v>55</v>
          </cell>
        </row>
        <row r="51">
          <cell r="B51" t="str">
            <v>ARIZE 6201 GOLD LOC 30X1KG BAG IN</v>
          </cell>
          <cell r="C51">
            <v>1000</v>
          </cell>
          <cell r="D51">
            <v>30</v>
          </cell>
          <cell r="E51">
            <v>81701784</v>
          </cell>
          <cell r="F51">
            <v>56</v>
          </cell>
        </row>
        <row r="52">
          <cell r="B52" t="str">
            <v>ARIZE 6201 LOC 10X3KG BAG IN</v>
          </cell>
          <cell r="C52">
            <v>3000</v>
          </cell>
          <cell r="D52">
            <v>10</v>
          </cell>
          <cell r="E52">
            <v>56000627</v>
          </cell>
          <cell r="F52">
            <v>57</v>
          </cell>
        </row>
        <row r="53">
          <cell r="B53" t="str">
            <v>ARIZE 6201 LOC 30X1KG BAG IN</v>
          </cell>
          <cell r="C53">
            <v>1000</v>
          </cell>
          <cell r="D53">
            <v>30</v>
          </cell>
          <cell r="E53">
            <v>56000619</v>
          </cell>
          <cell r="F53">
            <v>58</v>
          </cell>
        </row>
        <row r="54">
          <cell r="B54" t="str">
            <v>ARIZE 6444 GOLD LOC 10X3KG BAG IN</v>
          </cell>
          <cell r="C54">
            <v>3000</v>
          </cell>
          <cell r="D54">
            <v>10</v>
          </cell>
          <cell r="E54">
            <v>79432054</v>
          </cell>
          <cell r="F54">
            <v>59</v>
          </cell>
        </row>
        <row r="55">
          <cell r="B55" t="str">
            <v>ARIZE 6444 GOLD LOC 30X1 BAG IN</v>
          </cell>
          <cell r="C55">
            <v>1000</v>
          </cell>
          <cell r="D55">
            <v>30</v>
          </cell>
          <cell r="E55">
            <v>80187408</v>
          </cell>
          <cell r="F55">
            <v>60</v>
          </cell>
        </row>
        <row r="56">
          <cell r="B56" t="str">
            <v>ARIZE 6444 GOLD LOC 6X5KG BAG IN</v>
          </cell>
          <cell r="C56">
            <v>5000</v>
          </cell>
          <cell r="D56">
            <v>6</v>
          </cell>
          <cell r="E56">
            <v>80531591</v>
          </cell>
          <cell r="F56">
            <v>61</v>
          </cell>
        </row>
        <row r="57">
          <cell r="B57" t="str">
            <v>ARIZE 6444 GOVT LOC 10X3KG BAG IN</v>
          </cell>
          <cell r="C57">
            <v>3000</v>
          </cell>
          <cell r="D57">
            <v>10</v>
          </cell>
          <cell r="E57">
            <v>80915020</v>
          </cell>
          <cell r="F57">
            <v>1792</v>
          </cell>
        </row>
        <row r="58">
          <cell r="B58" t="str">
            <v>ARIZE 6444 LOC 10X3KG BAG IN</v>
          </cell>
          <cell r="C58">
            <v>3000</v>
          </cell>
          <cell r="D58">
            <v>10</v>
          </cell>
          <cell r="E58">
            <v>56000643</v>
          </cell>
          <cell r="F58">
            <v>62</v>
          </cell>
        </row>
        <row r="59">
          <cell r="B59" t="str">
            <v>ARIZE 6444 LOC 30X1KG BAG IN</v>
          </cell>
          <cell r="C59">
            <v>1000</v>
          </cell>
          <cell r="D59">
            <v>30</v>
          </cell>
          <cell r="E59">
            <v>56000635</v>
          </cell>
          <cell r="F59">
            <v>63</v>
          </cell>
        </row>
        <row r="60">
          <cell r="B60" t="str">
            <v>ARIZE AZ 6411 (LOC) 10X3KG BAG IN</v>
          </cell>
          <cell r="C60">
            <v>3000</v>
          </cell>
          <cell r="D60">
            <v>10</v>
          </cell>
          <cell r="E60">
            <v>86227835</v>
          </cell>
          <cell r="F60">
            <v>1793</v>
          </cell>
        </row>
        <row r="61">
          <cell r="B61" t="str">
            <v>ARIZE AZ 6411 (LOC) 30X1KG BAG IN</v>
          </cell>
          <cell r="C61">
            <v>1000</v>
          </cell>
          <cell r="D61">
            <v>30</v>
          </cell>
          <cell r="E61">
            <v>86753332</v>
          </cell>
          <cell r="F61">
            <v>1794</v>
          </cell>
        </row>
        <row r="62">
          <cell r="B62" t="str">
            <v>ARIZE AZ 6453 LOC 10X3KG BAG IN</v>
          </cell>
          <cell r="C62">
            <v>3000</v>
          </cell>
          <cell r="D62">
            <v>10</v>
          </cell>
          <cell r="E62">
            <v>85351524</v>
          </cell>
          <cell r="F62">
            <v>64</v>
          </cell>
        </row>
        <row r="63">
          <cell r="B63" t="str">
            <v>ARIZE AZ 6453 LOC 30X1KG BAG IN</v>
          </cell>
          <cell r="C63">
            <v>1000</v>
          </cell>
          <cell r="D63">
            <v>30</v>
          </cell>
          <cell r="E63">
            <v>85323997</v>
          </cell>
          <cell r="F63">
            <v>65</v>
          </cell>
        </row>
        <row r="64">
          <cell r="B64" t="str">
            <v>ARIZE AZ 6508 LOC 10X3KG BAG IN</v>
          </cell>
          <cell r="C64">
            <v>3000</v>
          </cell>
          <cell r="D64">
            <v>10</v>
          </cell>
          <cell r="E64">
            <v>85392395</v>
          </cell>
          <cell r="F64">
            <v>66</v>
          </cell>
        </row>
        <row r="65">
          <cell r="B65" t="str">
            <v>ARIZE AZ 6508 LOC 30X1KG BAG IN</v>
          </cell>
          <cell r="C65">
            <v>1000</v>
          </cell>
          <cell r="D65">
            <v>30</v>
          </cell>
          <cell r="E65">
            <v>85398164</v>
          </cell>
          <cell r="F65">
            <v>67</v>
          </cell>
        </row>
        <row r="66">
          <cell r="B66" t="str">
            <v>ARIZE AZ 6633 LOC 10X3KG BAG IN</v>
          </cell>
          <cell r="C66">
            <v>3000</v>
          </cell>
          <cell r="D66">
            <v>10</v>
          </cell>
          <cell r="E66">
            <v>86258471</v>
          </cell>
          <cell r="F66">
            <v>68</v>
          </cell>
        </row>
        <row r="67">
          <cell r="B67" t="str">
            <v>ARIZE AZ 6633 LOC 30X1KG BAG IN</v>
          </cell>
          <cell r="C67">
            <v>1000</v>
          </cell>
          <cell r="D67">
            <v>30</v>
          </cell>
          <cell r="E67">
            <v>86219085</v>
          </cell>
          <cell r="F67">
            <v>69</v>
          </cell>
        </row>
        <row r="68">
          <cell r="B68" t="str">
            <v>ARIZE AZ 6633 ST LOC 10X3KG BAG IN</v>
          </cell>
          <cell r="C68">
            <v>3000</v>
          </cell>
          <cell r="D68">
            <v>10</v>
          </cell>
          <cell r="E68">
            <v>86229501</v>
          </cell>
          <cell r="F68">
            <v>70</v>
          </cell>
        </row>
        <row r="69">
          <cell r="B69" t="str">
            <v>ARIZE AZ 6633 ST LOC 30X1KG BAG IN</v>
          </cell>
          <cell r="C69">
            <v>1000</v>
          </cell>
          <cell r="D69">
            <v>30</v>
          </cell>
          <cell r="E69">
            <v>86264005</v>
          </cell>
          <cell r="F69">
            <v>71</v>
          </cell>
        </row>
        <row r="70">
          <cell r="B70" t="str">
            <v>ARIZE AZ 6741 (LOC) 10X3KG BAG IN</v>
          </cell>
          <cell r="C70">
            <v>3000</v>
          </cell>
          <cell r="D70">
            <v>10</v>
          </cell>
          <cell r="E70">
            <v>86882051</v>
          </cell>
          <cell r="F70">
            <v>914</v>
          </cell>
        </row>
        <row r="71">
          <cell r="B71" t="str">
            <v>ARIZE AZ 6741 (LOC) 30X1KG BAG IN</v>
          </cell>
          <cell r="C71">
            <v>1000</v>
          </cell>
          <cell r="D71">
            <v>30</v>
          </cell>
          <cell r="E71">
            <v>86882043</v>
          </cell>
          <cell r="F71">
            <v>1795</v>
          </cell>
        </row>
        <row r="72">
          <cell r="B72" t="str">
            <v>ARIZE AZ 7006 LOC 10X3KG BAG IN</v>
          </cell>
          <cell r="C72">
            <v>3000</v>
          </cell>
          <cell r="D72">
            <v>10</v>
          </cell>
          <cell r="E72">
            <v>85326678</v>
          </cell>
          <cell r="F72">
            <v>72</v>
          </cell>
        </row>
        <row r="73">
          <cell r="B73" t="str">
            <v>ARIZE AZ 7006 LOC 30X1KG BAG IN</v>
          </cell>
          <cell r="C73">
            <v>1000</v>
          </cell>
          <cell r="D73">
            <v>30</v>
          </cell>
          <cell r="E73">
            <v>85392239</v>
          </cell>
          <cell r="F73">
            <v>73</v>
          </cell>
        </row>
        <row r="74">
          <cell r="B74" t="str">
            <v>ARIZE AZ 7888 LOC 10X3KG BAG IN</v>
          </cell>
          <cell r="C74">
            <v>3000</v>
          </cell>
          <cell r="D74">
            <v>10</v>
          </cell>
          <cell r="E74">
            <v>86191458</v>
          </cell>
          <cell r="F74">
            <v>74</v>
          </cell>
        </row>
        <row r="75">
          <cell r="B75" t="str">
            <v>ARIZE AZ 7888 LOC 30X1KG BAG IN</v>
          </cell>
          <cell r="C75">
            <v>1000</v>
          </cell>
          <cell r="D75">
            <v>30</v>
          </cell>
          <cell r="E75">
            <v>86289075</v>
          </cell>
          <cell r="F75">
            <v>75</v>
          </cell>
        </row>
        <row r="76">
          <cell r="B76" t="str">
            <v>ARIZE AZ 8433 DT (LOC) 6X5KG BAG IN</v>
          </cell>
          <cell r="C76">
            <v>5000</v>
          </cell>
          <cell r="D76">
            <v>6</v>
          </cell>
          <cell r="E76">
            <v>86924617</v>
          </cell>
          <cell r="F76">
            <v>1796</v>
          </cell>
        </row>
        <row r="77">
          <cell r="B77" t="str">
            <v>ARIZE AZ 8433 DT LOC 10X3KG BAG IN</v>
          </cell>
          <cell r="C77">
            <v>3000</v>
          </cell>
          <cell r="D77">
            <v>10</v>
          </cell>
          <cell r="E77">
            <v>85363271</v>
          </cell>
          <cell r="F77">
            <v>76</v>
          </cell>
        </row>
        <row r="78">
          <cell r="B78" t="str">
            <v>ARIZE AZ 8433 DT LOC 30X1KG BAG IN</v>
          </cell>
          <cell r="C78">
            <v>1000</v>
          </cell>
          <cell r="D78">
            <v>30</v>
          </cell>
          <cell r="E78">
            <v>85397273</v>
          </cell>
          <cell r="F78">
            <v>77</v>
          </cell>
        </row>
        <row r="79">
          <cell r="B79" t="str">
            <v>ARIZE BOLD LOC 10X3KG BAG IN</v>
          </cell>
          <cell r="C79">
            <v>3000</v>
          </cell>
          <cell r="D79">
            <v>10</v>
          </cell>
          <cell r="E79">
            <v>84986240</v>
          </cell>
          <cell r="F79">
            <v>78</v>
          </cell>
        </row>
        <row r="80">
          <cell r="B80" t="str">
            <v>ARIZE BOLD LOC 30X1KG BAG IN</v>
          </cell>
          <cell r="C80">
            <v>1000</v>
          </cell>
          <cell r="D80">
            <v>30</v>
          </cell>
          <cell r="E80">
            <v>84939994</v>
          </cell>
          <cell r="F80">
            <v>79</v>
          </cell>
        </row>
        <row r="81">
          <cell r="B81" t="str">
            <v>ARIZE DHANI LOC 10X3KG BAG IN</v>
          </cell>
          <cell r="C81">
            <v>3000</v>
          </cell>
          <cell r="D81">
            <v>10</v>
          </cell>
          <cell r="E81">
            <v>79431015</v>
          </cell>
          <cell r="F81">
            <v>80</v>
          </cell>
        </row>
        <row r="82">
          <cell r="B82" t="str">
            <v>ARIZE DHANI LOC 30X1KG BAG IN</v>
          </cell>
          <cell r="C82">
            <v>1000</v>
          </cell>
          <cell r="D82">
            <v>30</v>
          </cell>
          <cell r="E82">
            <v>79419791</v>
          </cell>
          <cell r="F82">
            <v>1797</v>
          </cell>
        </row>
        <row r="83">
          <cell r="B83" t="str">
            <v>ARIZE DHANI LOC 6X5KG BAG IN</v>
          </cell>
          <cell r="C83">
            <v>5000</v>
          </cell>
          <cell r="D83">
            <v>6</v>
          </cell>
          <cell r="E83">
            <v>85797549</v>
          </cell>
          <cell r="F83">
            <v>81</v>
          </cell>
        </row>
        <row r="84">
          <cell r="B84" t="str">
            <v>ARIZE DIAMOND LOC 10X3KG BAG IN</v>
          </cell>
          <cell r="C84">
            <v>3000</v>
          </cell>
          <cell r="D84">
            <v>10</v>
          </cell>
          <cell r="E84">
            <v>84925942</v>
          </cell>
          <cell r="F84">
            <v>82</v>
          </cell>
        </row>
        <row r="85">
          <cell r="B85" t="str">
            <v>ARIZE DIAMOND LOC 30X1KG BAG IN</v>
          </cell>
          <cell r="C85">
            <v>1000</v>
          </cell>
          <cell r="D85">
            <v>30</v>
          </cell>
          <cell r="E85">
            <v>84435864</v>
          </cell>
          <cell r="F85">
            <v>83</v>
          </cell>
        </row>
        <row r="86">
          <cell r="B86" t="str">
            <v>ARIZE IDEA LOC 10X3KG BAG IN</v>
          </cell>
          <cell r="C86">
            <v>3000</v>
          </cell>
          <cell r="D86">
            <v>10</v>
          </cell>
          <cell r="E86">
            <v>84491055</v>
          </cell>
          <cell r="F86">
            <v>84</v>
          </cell>
        </row>
        <row r="87">
          <cell r="B87" t="str">
            <v>ARIZE IDEA LOC 30X1KG BAG IN</v>
          </cell>
          <cell r="C87">
            <v>1000</v>
          </cell>
          <cell r="D87">
            <v>30</v>
          </cell>
          <cell r="E87">
            <v>84441775</v>
          </cell>
          <cell r="F87">
            <v>85</v>
          </cell>
        </row>
        <row r="88">
          <cell r="B88" t="str">
            <v>ARIZE NANO LOC 10X3KG BAG IN</v>
          </cell>
          <cell r="C88">
            <v>3000</v>
          </cell>
          <cell r="D88">
            <v>10</v>
          </cell>
          <cell r="E88">
            <v>84403350</v>
          </cell>
          <cell r="F88">
            <v>86</v>
          </cell>
        </row>
        <row r="89">
          <cell r="B89" t="str">
            <v>ARIZE NANO LOC 30X1KG BAG IN</v>
          </cell>
          <cell r="C89">
            <v>1000</v>
          </cell>
          <cell r="D89">
            <v>30</v>
          </cell>
          <cell r="E89">
            <v>84489190</v>
          </cell>
          <cell r="F89">
            <v>87</v>
          </cell>
        </row>
        <row r="90">
          <cell r="B90" t="str">
            <v>ARIZE PRIMA LOC 10X3KG BAG IN</v>
          </cell>
          <cell r="C90">
            <v>3000</v>
          </cell>
          <cell r="D90">
            <v>10</v>
          </cell>
          <cell r="E90">
            <v>80013817</v>
          </cell>
          <cell r="F90">
            <v>88</v>
          </cell>
        </row>
        <row r="91">
          <cell r="B91" t="str">
            <v>ARIZE PRIMA LOC 30X1KG BAG IN</v>
          </cell>
          <cell r="C91">
            <v>1000</v>
          </cell>
          <cell r="D91">
            <v>30</v>
          </cell>
          <cell r="E91">
            <v>79974744</v>
          </cell>
          <cell r="F91">
            <v>89</v>
          </cell>
        </row>
        <row r="92">
          <cell r="B92" t="str">
            <v>ARIZE SWIFT GOLD LOC 10X3 BAG IN</v>
          </cell>
          <cell r="C92">
            <v>3000</v>
          </cell>
          <cell r="D92">
            <v>10</v>
          </cell>
          <cell r="E92">
            <v>81727252</v>
          </cell>
          <cell r="F92">
            <v>90</v>
          </cell>
        </row>
        <row r="93">
          <cell r="B93" t="str">
            <v>ARIZE SWIFT GOLD LOC 30X1KG BAG IN</v>
          </cell>
          <cell r="C93">
            <v>1000</v>
          </cell>
          <cell r="D93">
            <v>30</v>
          </cell>
          <cell r="E93">
            <v>81685592</v>
          </cell>
          <cell r="F93">
            <v>91</v>
          </cell>
        </row>
        <row r="94">
          <cell r="B94" t="str">
            <v>ARIZE SWIFT LOC 10X3KG BAG IN</v>
          </cell>
          <cell r="C94">
            <v>3000</v>
          </cell>
          <cell r="D94">
            <v>10</v>
          </cell>
          <cell r="E94">
            <v>80210094</v>
          </cell>
          <cell r="F94">
            <v>92</v>
          </cell>
        </row>
        <row r="95">
          <cell r="B95" t="str">
            <v>ARIZE SWIFT LOC 30X1KG BAG IN</v>
          </cell>
          <cell r="C95">
            <v>1000</v>
          </cell>
          <cell r="D95">
            <v>30</v>
          </cell>
          <cell r="E95">
            <v>80209967</v>
          </cell>
          <cell r="F95">
            <v>93</v>
          </cell>
        </row>
        <row r="96">
          <cell r="B96" t="str">
            <v>ARIZE TEJ GOLD LOC 10X3KG BAG IN</v>
          </cell>
          <cell r="C96">
            <v>3000</v>
          </cell>
          <cell r="D96">
            <v>10</v>
          </cell>
          <cell r="E96">
            <v>80992254</v>
          </cell>
          <cell r="F96">
            <v>94</v>
          </cell>
        </row>
        <row r="97">
          <cell r="B97" t="str">
            <v>ARIZE TEJ GOLD LOC 30X1KG BAG IN</v>
          </cell>
          <cell r="C97">
            <v>1000</v>
          </cell>
          <cell r="D97">
            <v>30</v>
          </cell>
          <cell r="E97">
            <v>80887760</v>
          </cell>
          <cell r="F97">
            <v>95</v>
          </cell>
        </row>
        <row r="98">
          <cell r="B98" t="str">
            <v>ARIZE TEJ LOC (CS) 30X1KG BAG IN</v>
          </cell>
          <cell r="C98">
            <v>1000</v>
          </cell>
          <cell r="D98">
            <v>30</v>
          </cell>
          <cell r="E98">
            <v>80040741</v>
          </cell>
          <cell r="F98">
            <v>96</v>
          </cell>
        </row>
        <row r="99">
          <cell r="B99" t="str">
            <v>ARIZE TEJ LOC 10X3KG BAG IN</v>
          </cell>
          <cell r="C99">
            <v>3000</v>
          </cell>
          <cell r="D99">
            <v>10</v>
          </cell>
          <cell r="E99">
            <v>56000732</v>
          </cell>
          <cell r="F99">
            <v>97</v>
          </cell>
        </row>
        <row r="100">
          <cell r="B100" t="str">
            <v>ARIZE TEJ LOC 30X1KG BAG IN</v>
          </cell>
          <cell r="C100">
            <v>1000</v>
          </cell>
          <cell r="D100">
            <v>30</v>
          </cell>
          <cell r="E100">
            <v>56000724</v>
          </cell>
          <cell r="F100">
            <v>98</v>
          </cell>
        </row>
        <row r="101">
          <cell r="B101" t="str">
            <v>ARIZE XL LOC 10X3KG BAG IN</v>
          </cell>
          <cell r="C101">
            <v>3000</v>
          </cell>
          <cell r="D101">
            <v>10</v>
          </cell>
          <cell r="E101">
            <v>56000716</v>
          </cell>
          <cell r="F101">
            <v>99</v>
          </cell>
        </row>
        <row r="102">
          <cell r="B102" t="str">
            <v>ARIZE XL LOC 30X1KG BAG IN</v>
          </cell>
          <cell r="C102">
            <v>1000</v>
          </cell>
          <cell r="D102">
            <v>30</v>
          </cell>
          <cell r="E102">
            <v>56000708</v>
          </cell>
          <cell r="F102">
            <v>100</v>
          </cell>
        </row>
        <row r="103">
          <cell r="B103" t="str">
            <v>ARIZE XPRESS LOC 10X3KG BAG IN</v>
          </cell>
          <cell r="C103">
            <v>3000</v>
          </cell>
          <cell r="D103">
            <v>10</v>
          </cell>
          <cell r="E103">
            <v>84904317</v>
          </cell>
          <cell r="F103">
            <v>101</v>
          </cell>
        </row>
        <row r="104">
          <cell r="B104" t="str">
            <v>ARIZE XPRESS LOC 30X1KG BAG IN</v>
          </cell>
          <cell r="C104">
            <v>1000</v>
          </cell>
          <cell r="D104">
            <v>30</v>
          </cell>
          <cell r="E104">
            <v>84941808</v>
          </cell>
          <cell r="F104">
            <v>102</v>
          </cell>
        </row>
        <row r="105">
          <cell r="B105" t="str">
            <v>ATLANTIS KL3 6 15X160GR BOT IN</v>
          </cell>
          <cell r="C105">
            <v>160</v>
          </cell>
          <cell r="D105">
            <v>15</v>
          </cell>
          <cell r="E105">
            <v>3822560</v>
          </cell>
          <cell r="F105">
            <v>103</v>
          </cell>
        </row>
        <row r="106">
          <cell r="B106" t="str">
            <v>BARCELO GR2 4X1KG BOT IN</v>
          </cell>
          <cell r="C106">
            <v>1000</v>
          </cell>
          <cell r="D106">
            <v>4</v>
          </cell>
          <cell r="E106">
            <v>84067458</v>
          </cell>
          <cell r="F106">
            <v>412</v>
          </cell>
        </row>
        <row r="107">
          <cell r="B107" t="str">
            <v>BARCELO TB2 4X500GR BOX IN</v>
          </cell>
          <cell r="C107">
            <v>500</v>
          </cell>
          <cell r="D107">
            <v>4</v>
          </cell>
          <cell r="E107">
            <v>84072281</v>
          </cell>
          <cell r="F107">
            <v>413</v>
          </cell>
        </row>
        <row r="108">
          <cell r="B108" t="str">
            <v>BASTA SL150 10X1L BOT IN</v>
          </cell>
          <cell r="C108">
            <v>1000</v>
          </cell>
          <cell r="D108">
            <v>10</v>
          </cell>
          <cell r="E108">
            <v>6031233</v>
          </cell>
          <cell r="F108">
            <v>104</v>
          </cell>
        </row>
        <row r="109">
          <cell r="B109" t="str">
            <v>BASTA SL150 2X5L BOT IN</v>
          </cell>
          <cell r="C109">
            <v>5000</v>
          </cell>
          <cell r="D109">
            <v>2</v>
          </cell>
          <cell r="E109">
            <v>6135144</v>
          </cell>
          <cell r="F109">
            <v>105</v>
          </cell>
        </row>
        <row r="110">
          <cell r="B110" t="str">
            <v>BAYFOLAN ALGAE 10X1L BOT IN</v>
          </cell>
          <cell r="C110">
            <v>1000</v>
          </cell>
          <cell r="D110">
            <v>10</v>
          </cell>
          <cell r="E110">
            <v>87282449</v>
          </cell>
          <cell r="F110">
            <v>1798</v>
          </cell>
        </row>
        <row r="111">
          <cell r="B111" t="str">
            <v>BAYFOLAN ALGAE 20X500ML BOT IN</v>
          </cell>
          <cell r="C111">
            <v>500</v>
          </cell>
          <cell r="D111">
            <v>20</v>
          </cell>
          <cell r="E111">
            <v>87273237</v>
          </cell>
          <cell r="F111">
            <v>1789</v>
          </cell>
        </row>
        <row r="112">
          <cell r="B112" t="str">
            <v>BAYFOLAN ALGAE 40X250ML BOT IN</v>
          </cell>
          <cell r="C112">
            <v>250</v>
          </cell>
          <cell r="D112">
            <v>40</v>
          </cell>
          <cell r="E112">
            <v>87311198</v>
          </cell>
          <cell r="F112">
            <v>1799</v>
          </cell>
        </row>
        <row r="113">
          <cell r="B113" t="str">
            <v>BELT EXPERT SC480 100X50ML BOT BD</v>
          </cell>
          <cell r="C113">
            <v>50</v>
          </cell>
          <cell r="D113">
            <v>100</v>
          </cell>
          <cell r="E113">
            <v>85356593</v>
          </cell>
          <cell r="F113">
            <v>106</v>
          </cell>
        </row>
        <row r="114">
          <cell r="B114" t="str">
            <v>BELT EXPERT SC480 100X50ML BOT IN</v>
          </cell>
          <cell r="C114">
            <v>50</v>
          </cell>
          <cell r="D114">
            <v>100</v>
          </cell>
          <cell r="E114">
            <v>84485888</v>
          </cell>
          <cell r="F114">
            <v>107</v>
          </cell>
        </row>
        <row r="115">
          <cell r="B115" t="str">
            <v>BELT EXPERT SC480 20X500ML BOT IN</v>
          </cell>
          <cell r="C115">
            <v>500</v>
          </cell>
          <cell r="D115">
            <v>20</v>
          </cell>
          <cell r="E115">
            <v>80948085</v>
          </cell>
          <cell r="F115">
            <v>108</v>
          </cell>
        </row>
        <row r="116">
          <cell r="B116" t="str">
            <v>BELT EXPERT SC480 40X250ML BOT IN</v>
          </cell>
          <cell r="C116">
            <v>250</v>
          </cell>
          <cell r="D116">
            <v>40</v>
          </cell>
          <cell r="E116">
            <v>80979479</v>
          </cell>
          <cell r="F116">
            <v>109</v>
          </cell>
        </row>
        <row r="117">
          <cell r="B117" t="str">
            <v>BELT EXPERT SC480 50X100ML BOT BD</v>
          </cell>
          <cell r="C117">
            <v>100</v>
          </cell>
          <cell r="D117">
            <v>50</v>
          </cell>
          <cell r="E117">
            <v>85388495</v>
          </cell>
          <cell r="F117">
            <v>110</v>
          </cell>
        </row>
        <row r="118">
          <cell r="B118" t="str">
            <v>BELT EXPERT SC480 50X100ML BOT IN</v>
          </cell>
          <cell r="C118">
            <v>100</v>
          </cell>
          <cell r="D118">
            <v>50</v>
          </cell>
          <cell r="E118">
            <v>79722869</v>
          </cell>
          <cell r="F118">
            <v>111</v>
          </cell>
        </row>
        <row r="119">
          <cell r="B119" t="str">
            <v>BERDERA WG50 25X120G BOT IN</v>
          </cell>
          <cell r="C119">
            <v>120</v>
          </cell>
          <cell r="D119">
            <v>25</v>
          </cell>
          <cell r="E119">
            <v>86768380</v>
          </cell>
          <cell r="F119">
            <v>920</v>
          </cell>
        </row>
        <row r="120">
          <cell r="B120" t="str">
            <v>BERDERA WG50 4X1KG BOT IN</v>
          </cell>
          <cell r="C120">
            <v>1000</v>
          </cell>
          <cell r="D120">
            <v>4</v>
          </cell>
          <cell r="E120">
            <v>87327884</v>
          </cell>
          <cell r="F120">
            <v>921</v>
          </cell>
        </row>
        <row r="121">
          <cell r="B121" t="str">
            <v>BERDERA WG50 8X500G BOT IN</v>
          </cell>
          <cell r="C121">
            <v>500</v>
          </cell>
          <cell r="D121">
            <v>8</v>
          </cell>
          <cell r="E121">
            <v>87361500</v>
          </cell>
          <cell r="F121">
            <v>922</v>
          </cell>
        </row>
        <row r="122">
          <cell r="B122" t="str">
            <v>BILARV WP25 10X500GR BAG IN</v>
          </cell>
          <cell r="C122">
            <v>500</v>
          </cell>
          <cell r="D122">
            <v>10</v>
          </cell>
          <cell r="E122">
            <v>80529961</v>
          </cell>
          <cell r="F122">
            <v>414</v>
          </cell>
        </row>
        <row r="123">
          <cell r="B123" t="str">
            <v>BUONOS SC430 10X1L BOT IN</v>
          </cell>
          <cell r="C123">
            <v>1000</v>
          </cell>
          <cell r="D123">
            <v>0</v>
          </cell>
          <cell r="E123">
            <v>86202247</v>
          </cell>
          <cell r="F123">
            <v>1395</v>
          </cell>
        </row>
        <row r="124">
          <cell r="B124" t="str">
            <v>BUONOS SC430 20X500ML BOT IN</v>
          </cell>
          <cell r="C124">
            <v>500</v>
          </cell>
          <cell r="D124">
            <v>0</v>
          </cell>
          <cell r="E124">
            <v>86254468</v>
          </cell>
          <cell r="F124">
            <v>1396</v>
          </cell>
        </row>
        <row r="125">
          <cell r="B125" t="str">
            <v>BUONOS SC430 40X250ML BOT IN</v>
          </cell>
          <cell r="C125">
            <v>250</v>
          </cell>
          <cell r="D125">
            <v>0</v>
          </cell>
          <cell r="E125">
            <v>86224801</v>
          </cell>
          <cell r="F125">
            <v>1397</v>
          </cell>
        </row>
        <row r="126">
          <cell r="B126" t="str">
            <v>C DK 900MGOLD 4KG IN</v>
          </cell>
          <cell r="C126">
            <v>4000</v>
          </cell>
          <cell r="D126">
            <v>7</v>
          </cell>
          <cell r="E126">
            <v>11166722</v>
          </cell>
          <cell r="F126">
            <v>930</v>
          </cell>
        </row>
        <row r="127">
          <cell r="B127" t="str">
            <v>C DK 900MGOLD 5KG IN</v>
          </cell>
          <cell r="C127">
            <v>5000</v>
          </cell>
          <cell r="D127">
            <v>6</v>
          </cell>
          <cell r="E127">
            <v>10718130</v>
          </cell>
          <cell r="F127">
            <v>929</v>
          </cell>
        </row>
        <row r="128">
          <cell r="B128" t="str">
            <v>C DK DKC7074 4KG IN</v>
          </cell>
          <cell r="C128">
            <v>4000</v>
          </cell>
          <cell r="D128">
            <v>7</v>
          </cell>
          <cell r="E128">
            <v>11166723</v>
          </cell>
          <cell r="F128">
            <v>933</v>
          </cell>
        </row>
        <row r="129">
          <cell r="B129" t="str">
            <v>C DK DKC7074 4KG IN</v>
          </cell>
          <cell r="C129">
            <v>5000</v>
          </cell>
          <cell r="D129">
            <v>6</v>
          </cell>
          <cell r="E129">
            <v>10659170</v>
          </cell>
          <cell r="F129">
            <v>932</v>
          </cell>
        </row>
        <row r="130">
          <cell r="B130" t="str">
            <v>C DK DKC7074 5KG</v>
          </cell>
          <cell r="C130">
            <v>5000</v>
          </cell>
          <cell r="D130">
            <v>6</v>
          </cell>
          <cell r="E130">
            <v>12759963</v>
          </cell>
          <cell r="F130">
            <v>934</v>
          </cell>
        </row>
        <row r="131">
          <cell r="B131" t="str">
            <v>C DK DKC8101 4KG IN</v>
          </cell>
          <cell r="C131">
            <v>4000</v>
          </cell>
          <cell r="D131">
            <v>7</v>
          </cell>
          <cell r="E131">
            <v>11551044</v>
          </cell>
          <cell r="F131">
            <v>935</v>
          </cell>
        </row>
        <row r="132">
          <cell r="B132" t="str">
            <v>C DK DKC8144 4KG IN</v>
          </cell>
          <cell r="C132">
            <v>4000</v>
          </cell>
          <cell r="D132">
            <v>7</v>
          </cell>
          <cell r="E132">
            <v>12258743</v>
          </cell>
          <cell r="F132">
            <v>936</v>
          </cell>
        </row>
        <row r="133">
          <cell r="B133" t="str">
            <v>C DK DKC8161 4KG IN</v>
          </cell>
          <cell r="C133">
            <v>4000</v>
          </cell>
          <cell r="D133">
            <v>7</v>
          </cell>
          <cell r="E133">
            <v>12532286</v>
          </cell>
          <cell r="F133">
            <v>937</v>
          </cell>
        </row>
        <row r="134">
          <cell r="B134" t="str">
            <v>C DK DKC8161 5KG IN</v>
          </cell>
          <cell r="C134">
            <v>5000</v>
          </cell>
          <cell r="D134">
            <v>6</v>
          </cell>
          <cell r="E134">
            <v>12900345</v>
          </cell>
          <cell r="F134">
            <v>938</v>
          </cell>
        </row>
        <row r="135">
          <cell r="B135" t="str">
            <v>C DK DKC8164 4.5KG IN</v>
          </cell>
          <cell r="C135">
            <v>5000</v>
          </cell>
          <cell r="D135">
            <v>6</v>
          </cell>
          <cell r="E135">
            <v>12532287</v>
          </cell>
          <cell r="F135">
            <v>940</v>
          </cell>
        </row>
        <row r="136">
          <cell r="B136" t="str">
            <v>C DK DKC8164 4KG IN</v>
          </cell>
          <cell r="C136">
            <v>4000</v>
          </cell>
          <cell r="D136">
            <v>7</v>
          </cell>
          <cell r="E136">
            <v>12563345</v>
          </cell>
          <cell r="F136">
            <v>939</v>
          </cell>
        </row>
        <row r="137">
          <cell r="B137" t="str">
            <v>C DK DKC8171 4.5KG AU IN</v>
          </cell>
          <cell r="C137">
            <v>5000</v>
          </cell>
          <cell r="D137">
            <v>6</v>
          </cell>
          <cell r="E137">
            <v>12914316</v>
          </cell>
          <cell r="F137">
            <v>942</v>
          </cell>
        </row>
        <row r="138">
          <cell r="B138" t="str">
            <v>C DK DKC8171 4.5KG IN</v>
          </cell>
          <cell r="C138">
            <v>5000</v>
          </cell>
          <cell r="D138">
            <v>6</v>
          </cell>
          <cell r="E138">
            <v>12801403</v>
          </cell>
          <cell r="F138">
            <v>941</v>
          </cell>
        </row>
        <row r="139">
          <cell r="B139" t="str">
            <v>C DK DKC8181 4KG AU IN</v>
          </cell>
          <cell r="C139">
            <v>4000</v>
          </cell>
          <cell r="D139">
            <v>7</v>
          </cell>
          <cell r="E139">
            <v>13043340</v>
          </cell>
          <cell r="F139">
            <v>944</v>
          </cell>
        </row>
        <row r="140">
          <cell r="B140" t="str">
            <v>C DK DKC8181 4KG IN</v>
          </cell>
          <cell r="C140">
            <v>4000</v>
          </cell>
          <cell r="D140">
            <v>7</v>
          </cell>
          <cell r="E140">
            <v>12880806</v>
          </cell>
          <cell r="F140">
            <v>943</v>
          </cell>
        </row>
        <row r="141">
          <cell r="B141" t="str">
            <v>C DK DKC9081 4KG AU IN</v>
          </cell>
          <cell r="C141">
            <v>4000</v>
          </cell>
          <cell r="D141">
            <v>7</v>
          </cell>
          <cell r="E141">
            <v>12914317</v>
          </cell>
          <cell r="F141">
            <v>946</v>
          </cell>
        </row>
        <row r="142">
          <cell r="B142" t="str">
            <v>C DK DKC9081 4KG IN</v>
          </cell>
          <cell r="C142">
            <v>4000</v>
          </cell>
          <cell r="D142">
            <v>7</v>
          </cell>
          <cell r="E142">
            <v>11166156</v>
          </cell>
          <cell r="F142">
            <v>945</v>
          </cell>
        </row>
        <row r="143">
          <cell r="B143" t="str">
            <v>C DK DKC9108 4.5KG IN</v>
          </cell>
          <cell r="C143">
            <v>5000</v>
          </cell>
          <cell r="D143">
            <v>6</v>
          </cell>
          <cell r="E143">
            <v>11479981</v>
          </cell>
          <cell r="F143">
            <v>947</v>
          </cell>
        </row>
        <row r="144">
          <cell r="B144" t="str">
            <v>C DK DKC9108PLUS 4.5KG AU IN</v>
          </cell>
          <cell r="C144">
            <v>5000</v>
          </cell>
          <cell r="D144">
            <v>6</v>
          </cell>
          <cell r="E144">
            <v>12823251</v>
          </cell>
          <cell r="F144">
            <v>949</v>
          </cell>
        </row>
        <row r="145">
          <cell r="B145" t="str">
            <v>C DK DKC9108PLUS 4.5KG IN</v>
          </cell>
          <cell r="C145">
            <v>5000</v>
          </cell>
          <cell r="D145">
            <v>6</v>
          </cell>
          <cell r="E145">
            <v>11760269</v>
          </cell>
          <cell r="F145">
            <v>948</v>
          </cell>
        </row>
        <row r="146">
          <cell r="B146" t="str">
            <v>C DK DKC9117 4KG IN</v>
          </cell>
          <cell r="C146">
            <v>4000</v>
          </cell>
          <cell r="D146">
            <v>7</v>
          </cell>
          <cell r="E146">
            <v>11646891</v>
          </cell>
          <cell r="F146">
            <v>950</v>
          </cell>
        </row>
        <row r="147">
          <cell r="B147" t="str">
            <v>C DK DKC9117 5KG IN</v>
          </cell>
          <cell r="C147">
            <v>5000</v>
          </cell>
          <cell r="D147">
            <v>6</v>
          </cell>
          <cell r="E147">
            <v>11879840</v>
          </cell>
          <cell r="F147">
            <v>951</v>
          </cell>
        </row>
        <row r="148">
          <cell r="B148" t="str">
            <v>C DK DKC9120 4KG AU IN</v>
          </cell>
          <cell r="C148">
            <v>4000</v>
          </cell>
          <cell r="D148">
            <v>7</v>
          </cell>
          <cell r="E148">
            <v>12810043</v>
          </cell>
          <cell r="F148">
            <v>953</v>
          </cell>
        </row>
        <row r="149">
          <cell r="B149" t="str">
            <v>C DK DKC9120 4KG IN</v>
          </cell>
          <cell r="C149">
            <v>4000</v>
          </cell>
          <cell r="D149">
            <v>7</v>
          </cell>
          <cell r="E149">
            <v>12603470</v>
          </cell>
          <cell r="F149">
            <v>952</v>
          </cell>
        </row>
        <row r="150">
          <cell r="B150" t="str">
            <v>C DK DKC9126 4KG</v>
          </cell>
          <cell r="C150">
            <v>4000</v>
          </cell>
          <cell r="D150">
            <v>7</v>
          </cell>
          <cell r="E150">
            <v>12759964</v>
          </cell>
          <cell r="F150">
            <v>956</v>
          </cell>
        </row>
        <row r="151">
          <cell r="B151" t="str">
            <v>C DK DKC9126 4KG IN</v>
          </cell>
          <cell r="C151">
            <v>4000</v>
          </cell>
          <cell r="D151">
            <v>7</v>
          </cell>
          <cell r="E151">
            <v>11846634</v>
          </cell>
          <cell r="F151">
            <v>954</v>
          </cell>
        </row>
        <row r="152">
          <cell r="B152" t="str">
            <v>C DK DKC9126 5KG IN</v>
          </cell>
          <cell r="C152">
            <v>5000</v>
          </cell>
          <cell r="D152">
            <v>6</v>
          </cell>
          <cell r="E152">
            <v>12258744</v>
          </cell>
          <cell r="F152">
            <v>955</v>
          </cell>
        </row>
        <row r="153">
          <cell r="B153" t="str">
            <v>C DK DKC9133 4KG IN</v>
          </cell>
          <cell r="C153">
            <v>4000</v>
          </cell>
          <cell r="D153">
            <v>7</v>
          </cell>
          <cell r="E153">
            <v>12399903</v>
          </cell>
          <cell r="F153">
            <v>957</v>
          </cell>
        </row>
        <row r="154">
          <cell r="B154" t="str">
            <v>C DK DKC9133 4KG IN</v>
          </cell>
          <cell r="C154">
            <v>4000</v>
          </cell>
          <cell r="D154">
            <v>7</v>
          </cell>
          <cell r="E154">
            <v>12892395</v>
          </cell>
          <cell r="F154">
            <v>958</v>
          </cell>
        </row>
        <row r="155">
          <cell r="B155" t="str">
            <v>C DK DKC9135 4.5KG IN</v>
          </cell>
          <cell r="C155">
            <v>5000</v>
          </cell>
          <cell r="D155">
            <v>6</v>
          </cell>
          <cell r="E155">
            <v>11986893</v>
          </cell>
          <cell r="F155">
            <v>959</v>
          </cell>
        </row>
        <row r="156">
          <cell r="B156" t="str">
            <v>C DK DKC9140 5KG IN</v>
          </cell>
          <cell r="C156">
            <v>5000</v>
          </cell>
          <cell r="D156">
            <v>6</v>
          </cell>
          <cell r="E156">
            <v>12258745</v>
          </cell>
          <cell r="F156">
            <v>960</v>
          </cell>
        </row>
        <row r="157">
          <cell r="B157" t="str">
            <v>C DK DKC9141 3.5KG</v>
          </cell>
          <cell r="C157">
            <v>4000</v>
          </cell>
          <cell r="D157">
            <v>8</v>
          </cell>
          <cell r="E157">
            <v>12759965</v>
          </cell>
          <cell r="F157">
            <v>962</v>
          </cell>
        </row>
        <row r="158">
          <cell r="B158" t="str">
            <v>C DK DKC9141 3.5KG IN</v>
          </cell>
          <cell r="C158">
            <v>4000</v>
          </cell>
          <cell r="D158">
            <v>8</v>
          </cell>
          <cell r="E158">
            <v>12399904</v>
          </cell>
          <cell r="F158">
            <v>961</v>
          </cell>
        </row>
        <row r="159">
          <cell r="B159" t="str">
            <v>C DK DKC9142 4.5KG IN</v>
          </cell>
          <cell r="C159">
            <v>5000</v>
          </cell>
          <cell r="D159">
            <v>6</v>
          </cell>
          <cell r="E159">
            <v>12149888</v>
          </cell>
          <cell r="F159">
            <v>963</v>
          </cell>
        </row>
        <row r="160">
          <cell r="B160" t="str">
            <v>C DK DKC9144 4KG AU IN</v>
          </cell>
          <cell r="C160">
            <v>4000</v>
          </cell>
          <cell r="D160">
            <v>7</v>
          </cell>
          <cell r="E160">
            <v>12892396</v>
          </cell>
          <cell r="F160">
            <v>965</v>
          </cell>
        </row>
        <row r="161">
          <cell r="B161" t="str">
            <v>C DK DKC9144 4KG IN</v>
          </cell>
          <cell r="C161">
            <v>4000</v>
          </cell>
          <cell r="D161">
            <v>7</v>
          </cell>
          <cell r="E161">
            <v>12258747</v>
          </cell>
          <cell r="F161">
            <v>964</v>
          </cell>
        </row>
        <row r="162">
          <cell r="B162" t="str">
            <v>C DK DKC9149 4KG IN</v>
          </cell>
          <cell r="C162">
            <v>4000</v>
          </cell>
          <cell r="D162">
            <v>7</v>
          </cell>
          <cell r="E162">
            <v>12258749</v>
          </cell>
          <cell r="F162">
            <v>966</v>
          </cell>
        </row>
        <row r="163">
          <cell r="B163" t="str">
            <v>C DK DKC9149 5KG IN</v>
          </cell>
          <cell r="C163">
            <v>5000</v>
          </cell>
          <cell r="D163">
            <v>6</v>
          </cell>
          <cell r="E163">
            <v>12566441</v>
          </cell>
          <cell r="F163">
            <v>967</v>
          </cell>
        </row>
        <row r="164">
          <cell r="B164" t="str">
            <v>C DK DKC9150 5KG AU IN</v>
          </cell>
          <cell r="C164">
            <v>5000</v>
          </cell>
          <cell r="D164">
            <v>6</v>
          </cell>
          <cell r="E164">
            <v>12921752</v>
          </cell>
          <cell r="F164">
            <v>969</v>
          </cell>
        </row>
        <row r="165">
          <cell r="B165" t="str">
            <v>C DK DKC9150 5KG IN</v>
          </cell>
          <cell r="C165">
            <v>5000</v>
          </cell>
          <cell r="D165">
            <v>6</v>
          </cell>
          <cell r="E165">
            <v>12445738</v>
          </cell>
          <cell r="F165">
            <v>968</v>
          </cell>
        </row>
        <row r="166">
          <cell r="B166" t="str">
            <v>C DK DKC9155 4KG IN</v>
          </cell>
          <cell r="C166">
            <v>4000</v>
          </cell>
          <cell r="D166">
            <v>7</v>
          </cell>
          <cell r="E166">
            <v>12445739</v>
          </cell>
          <cell r="F166">
            <v>970</v>
          </cell>
        </row>
        <row r="167">
          <cell r="B167" t="str">
            <v>C DK DKC9162 4.5KG AU IN</v>
          </cell>
          <cell r="C167">
            <v>5000</v>
          </cell>
          <cell r="D167">
            <v>6</v>
          </cell>
          <cell r="E167">
            <v>12823252</v>
          </cell>
          <cell r="F167">
            <v>972</v>
          </cell>
        </row>
        <row r="168">
          <cell r="B168" t="str">
            <v>C DK DKC9162 4.5KG IN</v>
          </cell>
          <cell r="C168">
            <v>5000</v>
          </cell>
          <cell r="D168">
            <v>6</v>
          </cell>
          <cell r="E168">
            <v>12675340</v>
          </cell>
          <cell r="F168">
            <v>971</v>
          </cell>
        </row>
        <row r="169">
          <cell r="B169" t="str">
            <v>C DK DKC9164 4KG IN</v>
          </cell>
          <cell r="C169">
            <v>4000</v>
          </cell>
          <cell r="D169">
            <v>7</v>
          </cell>
          <cell r="E169">
            <v>12532288</v>
          </cell>
          <cell r="F169">
            <v>973</v>
          </cell>
        </row>
        <row r="170">
          <cell r="B170" t="str">
            <v>C DK DKC9165 4.5KG IN</v>
          </cell>
          <cell r="C170">
            <v>5000</v>
          </cell>
          <cell r="D170">
            <v>6</v>
          </cell>
          <cell r="E170">
            <v>12603471</v>
          </cell>
          <cell r="F170">
            <v>974</v>
          </cell>
        </row>
        <row r="171">
          <cell r="B171" t="str">
            <v>C DK DKC9165 4KG IN</v>
          </cell>
          <cell r="C171">
            <v>4000</v>
          </cell>
          <cell r="D171">
            <v>7</v>
          </cell>
          <cell r="E171">
            <v>12914315</v>
          </cell>
          <cell r="F171">
            <v>975</v>
          </cell>
        </row>
        <row r="172">
          <cell r="B172" t="str">
            <v>C DK DKC9178 4KG AU IN</v>
          </cell>
          <cell r="C172">
            <v>4000</v>
          </cell>
          <cell r="D172">
            <v>7</v>
          </cell>
          <cell r="E172">
            <v>12892397</v>
          </cell>
          <cell r="F172">
            <v>977</v>
          </cell>
        </row>
        <row r="173">
          <cell r="B173" t="str">
            <v>C DK DKC9178 4KG IN</v>
          </cell>
          <cell r="C173">
            <v>4000</v>
          </cell>
          <cell r="D173">
            <v>7</v>
          </cell>
          <cell r="E173">
            <v>12759850</v>
          </cell>
          <cell r="F173">
            <v>976</v>
          </cell>
        </row>
        <row r="174">
          <cell r="B174" t="str">
            <v>C DK DKC9182 4.5KG IN</v>
          </cell>
          <cell r="C174">
            <v>5000</v>
          </cell>
          <cell r="D174">
            <v>6</v>
          </cell>
          <cell r="E174">
            <v>13043341</v>
          </cell>
          <cell r="F174">
            <v>978</v>
          </cell>
        </row>
        <row r="175">
          <cell r="B175" t="str">
            <v>C DK DKC9188 4.5KG AU IN</v>
          </cell>
          <cell r="C175">
            <v>5000</v>
          </cell>
          <cell r="D175">
            <v>6</v>
          </cell>
          <cell r="E175">
            <v>12921753</v>
          </cell>
          <cell r="F175">
            <v>980</v>
          </cell>
        </row>
        <row r="176">
          <cell r="B176" t="str">
            <v>C DK DKC9188 4.5KG IN</v>
          </cell>
          <cell r="C176">
            <v>5000</v>
          </cell>
          <cell r="D176">
            <v>6</v>
          </cell>
          <cell r="E176">
            <v>12801405</v>
          </cell>
          <cell r="F176">
            <v>979</v>
          </cell>
        </row>
        <row r="177">
          <cell r="B177" t="str">
            <v>C DK DKC9198 4.5KG AU IN</v>
          </cell>
          <cell r="C177">
            <v>5000</v>
          </cell>
          <cell r="D177">
            <v>6</v>
          </cell>
          <cell r="E177">
            <v>13043342</v>
          </cell>
          <cell r="F177">
            <v>981</v>
          </cell>
        </row>
        <row r="178">
          <cell r="B178" t="str">
            <v>C DK DOUBLE 5KG IN</v>
          </cell>
          <cell r="C178">
            <v>5000</v>
          </cell>
          <cell r="D178">
            <v>6</v>
          </cell>
          <cell r="E178">
            <v>10354088</v>
          </cell>
          <cell r="F178">
            <v>982</v>
          </cell>
        </row>
        <row r="179">
          <cell r="B179" t="str">
            <v>C DK HISHELL 3.5KG IN</v>
          </cell>
          <cell r="C179">
            <v>4000</v>
          </cell>
          <cell r="D179">
            <v>8</v>
          </cell>
          <cell r="E179">
            <v>11083120</v>
          </cell>
          <cell r="F179">
            <v>984</v>
          </cell>
        </row>
        <row r="180">
          <cell r="B180" t="str">
            <v>C DK HISHELL 5KG IN</v>
          </cell>
          <cell r="C180">
            <v>5000</v>
          </cell>
          <cell r="D180">
            <v>6</v>
          </cell>
          <cell r="E180">
            <v>10320323</v>
          </cell>
          <cell r="F180">
            <v>983</v>
          </cell>
        </row>
        <row r="181">
          <cell r="B181" t="str">
            <v>C DK PINNACLE 3.5KG IN</v>
          </cell>
          <cell r="C181">
            <v>4000</v>
          </cell>
          <cell r="D181">
            <v>8</v>
          </cell>
          <cell r="E181">
            <v>11083122</v>
          </cell>
          <cell r="F181">
            <v>985</v>
          </cell>
        </row>
        <row r="182">
          <cell r="B182" t="str">
            <v>C DK PRABAL 4KG IN</v>
          </cell>
          <cell r="C182">
            <v>4000</v>
          </cell>
          <cell r="D182">
            <v>7</v>
          </cell>
          <cell r="E182">
            <v>11166726</v>
          </cell>
          <cell r="F182">
            <v>987</v>
          </cell>
        </row>
        <row r="183">
          <cell r="B183" t="str">
            <v>C DK PRABAL 5KG IN</v>
          </cell>
          <cell r="C183">
            <v>5000</v>
          </cell>
          <cell r="D183">
            <v>6</v>
          </cell>
          <cell r="E183">
            <v>10354086</v>
          </cell>
          <cell r="F183">
            <v>986</v>
          </cell>
        </row>
        <row r="184">
          <cell r="B184" t="str">
            <v>C MS ALLROUNDER 5KG IN</v>
          </cell>
          <cell r="C184">
            <v>5000</v>
          </cell>
          <cell r="D184">
            <v>6</v>
          </cell>
          <cell r="E184">
            <v>10673790</v>
          </cell>
          <cell r="F184">
            <v>931</v>
          </cell>
        </row>
        <row r="185">
          <cell r="B185" t="str">
            <v>CIPEL GR0 41 24X1KG BAG IN</v>
          </cell>
          <cell r="C185">
            <v>1000</v>
          </cell>
          <cell r="D185">
            <v>24</v>
          </cell>
          <cell r="E185">
            <v>86264609</v>
          </cell>
          <cell r="F185">
            <v>1800</v>
          </cell>
        </row>
        <row r="186">
          <cell r="B186" t="str">
            <v>CIPEL GR0 41 6X4KG BAG IN</v>
          </cell>
          <cell r="C186">
            <v>4000</v>
          </cell>
          <cell r="D186">
            <v>6</v>
          </cell>
          <cell r="E186">
            <v>86807777</v>
          </cell>
          <cell r="F186">
            <v>1801</v>
          </cell>
        </row>
        <row r="187">
          <cell r="B187" t="str">
            <v>CONFIDOR (T) SL200 100X50ML BOT IN</v>
          </cell>
          <cell r="C187">
            <v>50</v>
          </cell>
          <cell r="D187">
            <v>100</v>
          </cell>
          <cell r="E187">
            <v>5708361</v>
          </cell>
          <cell r="F187">
            <v>112</v>
          </cell>
        </row>
        <row r="188">
          <cell r="B188" t="str">
            <v>CONFIDOR (T) SL200 10X1L BOT IN</v>
          </cell>
          <cell r="C188">
            <v>1000</v>
          </cell>
          <cell r="D188">
            <v>10</v>
          </cell>
          <cell r="E188">
            <v>5697343</v>
          </cell>
          <cell r="F188">
            <v>113</v>
          </cell>
        </row>
        <row r="189">
          <cell r="B189" t="str">
            <v>CONFIDOR (T) SL200 20X250ML BOT IN</v>
          </cell>
          <cell r="C189">
            <v>250</v>
          </cell>
          <cell r="D189">
            <v>20</v>
          </cell>
          <cell r="E189">
            <v>5699494</v>
          </cell>
          <cell r="F189">
            <v>114</v>
          </cell>
        </row>
        <row r="190">
          <cell r="B190" t="str">
            <v>CONFIDOR (T) SL200 20X500ML BOT IN</v>
          </cell>
          <cell r="C190">
            <v>500</v>
          </cell>
          <cell r="D190">
            <v>20</v>
          </cell>
          <cell r="E190">
            <v>5704439</v>
          </cell>
          <cell r="F190">
            <v>115</v>
          </cell>
        </row>
        <row r="191">
          <cell r="B191" t="str">
            <v>CONFIDOR (T) SL200 50X100ML BOT IN</v>
          </cell>
          <cell r="C191">
            <v>100</v>
          </cell>
          <cell r="D191">
            <v>50</v>
          </cell>
          <cell r="E191">
            <v>5703475</v>
          </cell>
          <cell r="F191">
            <v>116</v>
          </cell>
        </row>
        <row r="192">
          <cell r="B192" t="str">
            <v>CONFIDOR SUPER (T) SC350 10X1L BOT IN</v>
          </cell>
          <cell r="C192">
            <v>1000</v>
          </cell>
          <cell r="D192">
            <v>10</v>
          </cell>
          <cell r="E192">
            <v>79677731</v>
          </cell>
          <cell r="F192">
            <v>117</v>
          </cell>
        </row>
        <row r="193">
          <cell r="B193" t="str">
            <v>CONFIDOR SUPER (T) SC350 20X250ML BOT IN</v>
          </cell>
          <cell r="C193">
            <v>250</v>
          </cell>
          <cell r="D193">
            <v>40</v>
          </cell>
          <cell r="E193">
            <v>79710852</v>
          </cell>
          <cell r="F193">
            <v>118</v>
          </cell>
        </row>
        <row r="194">
          <cell r="B194" t="str">
            <v>CONFIDOR SUPER (T) SC350 20X500ML BOT IN</v>
          </cell>
          <cell r="C194">
            <v>500</v>
          </cell>
          <cell r="D194">
            <v>20</v>
          </cell>
          <cell r="E194">
            <v>79734727</v>
          </cell>
          <cell r="F194">
            <v>119</v>
          </cell>
        </row>
        <row r="195">
          <cell r="B195" t="str">
            <v>CONFIDOR SUPER (T) SC350 50X100ML BOT IN</v>
          </cell>
          <cell r="C195">
            <v>100</v>
          </cell>
          <cell r="D195">
            <v>50</v>
          </cell>
          <cell r="E195">
            <v>79735219</v>
          </cell>
          <cell r="F195">
            <v>120</v>
          </cell>
        </row>
        <row r="196">
          <cell r="B196" t="str">
            <v>CONFIDOR SUPER (T) SC350 50X50ML BOT IN</v>
          </cell>
          <cell r="C196">
            <v>50</v>
          </cell>
          <cell r="D196">
            <v>50</v>
          </cell>
          <cell r="E196">
            <v>79985169</v>
          </cell>
          <cell r="F196">
            <v>121</v>
          </cell>
        </row>
        <row r="197">
          <cell r="B197" t="str">
            <v>COUNCIL ACTIV WG30 12X(5X90GR) BOX IN</v>
          </cell>
          <cell r="C197">
            <v>90</v>
          </cell>
          <cell r="D197">
            <v>60</v>
          </cell>
          <cell r="E197">
            <v>80882629</v>
          </cell>
          <cell r="F197">
            <v>122</v>
          </cell>
        </row>
        <row r="198">
          <cell r="B198" t="str">
            <v>COUNCIL ACTIV WG30 8X(10X45GR) BOX IN</v>
          </cell>
          <cell r="C198">
            <v>45</v>
          </cell>
          <cell r="D198">
            <v>80</v>
          </cell>
          <cell r="E198">
            <v>80861729</v>
          </cell>
          <cell r="F198">
            <v>123</v>
          </cell>
        </row>
        <row r="199">
          <cell r="B199" t="str">
            <v>DECIS EC 28 10X1L BOT IN</v>
          </cell>
          <cell r="C199">
            <v>1000</v>
          </cell>
          <cell r="D199">
            <v>10</v>
          </cell>
          <cell r="E199">
            <v>3823303</v>
          </cell>
          <cell r="F199">
            <v>124</v>
          </cell>
        </row>
        <row r="200">
          <cell r="B200" t="str">
            <v>DECIS EC 28 20X500ML BOT IN</v>
          </cell>
          <cell r="C200">
            <v>500</v>
          </cell>
          <cell r="D200">
            <v>20</v>
          </cell>
          <cell r="E200">
            <v>3823370</v>
          </cell>
          <cell r="F200">
            <v>125</v>
          </cell>
        </row>
        <row r="201">
          <cell r="B201" t="str">
            <v>DECIS EC 28 40X250ML BOT IN</v>
          </cell>
          <cell r="C201">
            <v>250</v>
          </cell>
          <cell r="D201">
            <v>40</v>
          </cell>
          <cell r="E201">
            <v>3823346</v>
          </cell>
          <cell r="F201">
            <v>126</v>
          </cell>
        </row>
        <row r="202">
          <cell r="B202" t="str">
            <v>DECIS EC 28 50X100ML BOT IN</v>
          </cell>
          <cell r="C202">
            <v>100</v>
          </cell>
          <cell r="D202">
            <v>50</v>
          </cell>
          <cell r="E202">
            <v>3823311</v>
          </cell>
          <cell r="F202">
            <v>928</v>
          </cell>
        </row>
        <row r="203">
          <cell r="B203" t="str">
            <v>DECIS EC100 40x240ML BOT PK</v>
          </cell>
          <cell r="C203">
            <v>240</v>
          </cell>
          <cell r="D203">
            <v>40</v>
          </cell>
          <cell r="E203">
            <v>60832011</v>
          </cell>
          <cell r="F203">
            <v>127</v>
          </cell>
        </row>
        <row r="204">
          <cell r="B204" t="str">
            <v>DECIS EC101-2 100X50ML BOT IN</v>
          </cell>
          <cell r="C204">
            <v>50</v>
          </cell>
          <cell r="D204">
            <v>100</v>
          </cell>
          <cell r="E204">
            <v>79646194</v>
          </cell>
          <cell r="F204">
            <v>927</v>
          </cell>
        </row>
        <row r="205">
          <cell r="B205" t="str">
            <v>DECIS EC101-2 10X1L BOT IN</v>
          </cell>
          <cell r="C205">
            <v>1000</v>
          </cell>
          <cell r="D205">
            <v>10</v>
          </cell>
          <cell r="E205">
            <v>3823273</v>
          </cell>
          <cell r="F205">
            <v>926</v>
          </cell>
        </row>
        <row r="206">
          <cell r="B206" t="str">
            <v>DECIS EC101-2 40X250ML BOT IN</v>
          </cell>
          <cell r="C206">
            <v>250</v>
          </cell>
          <cell r="D206">
            <v>40</v>
          </cell>
          <cell r="E206">
            <v>3823281</v>
          </cell>
          <cell r="F206">
            <v>925</v>
          </cell>
        </row>
        <row r="207">
          <cell r="B207" t="str">
            <v>DECIS EC101-2 50X100ML BOX IN</v>
          </cell>
          <cell r="C207">
            <v>100</v>
          </cell>
          <cell r="D207">
            <v>50</v>
          </cell>
          <cell r="E207">
            <v>6103692</v>
          </cell>
          <cell r="F207">
            <v>924</v>
          </cell>
        </row>
        <row r="208">
          <cell r="B208" t="str">
            <v>DECIS EC24,6 2X5L BOT IN</v>
          </cell>
          <cell r="C208">
            <v>5000</v>
          </cell>
          <cell r="D208">
            <v>2</v>
          </cell>
          <cell r="E208">
            <v>3823354</v>
          </cell>
          <cell r="F208">
            <v>1790</v>
          </cell>
        </row>
        <row r="209">
          <cell r="B209" t="str">
            <v>DISCOUNTINUE PRODUCT</v>
          </cell>
          <cell r="C209">
            <v>1</v>
          </cell>
          <cell r="D209">
            <v>1</v>
          </cell>
          <cell r="E209">
            <v>12345678</v>
          </cell>
          <cell r="F209">
            <v>993</v>
          </cell>
        </row>
        <row r="210">
          <cell r="B210" t="str">
            <v>DKC 7204</v>
          </cell>
          <cell r="C210">
            <v>4500</v>
          </cell>
          <cell r="D210">
            <v>6</v>
          </cell>
          <cell r="E210">
            <v>30108808</v>
          </cell>
          <cell r="F210">
            <v>1802</v>
          </cell>
        </row>
        <row r="211">
          <cell r="B211" t="str">
            <v>DKC 7204 ACC</v>
          </cell>
          <cell r="C211">
            <v>4500</v>
          </cell>
          <cell r="D211">
            <v>6</v>
          </cell>
          <cell r="E211">
            <v>30108807</v>
          </cell>
          <cell r="F211">
            <v>1803</v>
          </cell>
        </row>
        <row r="212">
          <cell r="B212" t="str">
            <v>DKC 8209 ACC</v>
          </cell>
          <cell r="C212">
            <v>4000</v>
          </cell>
          <cell r="D212">
            <v>7</v>
          </cell>
          <cell r="E212">
            <v>30108809</v>
          </cell>
          <cell r="F212">
            <v>1804</v>
          </cell>
        </row>
        <row r="213">
          <cell r="B213" t="str">
            <v>DKC 9208 ACC</v>
          </cell>
          <cell r="C213">
            <v>4500</v>
          </cell>
          <cell r="D213">
            <v>6</v>
          </cell>
          <cell r="E213">
            <v>30108405</v>
          </cell>
          <cell r="F213">
            <v>1805</v>
          </cell>
        </row>
        <row r="214">
          <cell r="B214" t="str">
            <v>DROPP ULTRA SC540 10X1L BOT IN</v>
          </cell>
          <cell r="C214">
            <v>1000</v>
          </cell>
          <cell r="D214">
            <v>10</v>
          </cell>
          <cell r="E214">
            <v>81761620</v>
          </cell>
          <cell r="F214">
            <v>128</v>
          </cell>
        </row>
        <row r="215">
          <cell r="B215" t="str">
            <v>DROPP ULTRA SC540 20X500ML BOT IN</v>
          </cell>
          <cell r="C215">
            <v>500</v>
          </cell>
          <cell r="D215">
            <v>20</v>
          </cell>
          <cell r="E215">
            <v>80586310</v>
          </cell>
          <cell r="F215">
            <v>129</v>
          </cell>
        </row>
        <row r="216">
          <cell r="B216" t="str">
            <v>DROPP ULTRA SC540 40X250ML BOT IN</v>
          </cell>
          <cell r="C216">
            <v>250</v>
          </cell>
          <cell r="D216">
            <v>40</v>
          </cell>
          <cell r="E216">
            <v>80586566</v>
          </cell>
          <cell r="F216">
            <v>130</v>
          </cell>
        </row>
        <row r="217">
          <cell r="B217" t="str">
            <v>DROPP ULTRA SC540 50X100ML BOT IN</v>
          </cell>
          <cell r="C217">
            <v>100</v>
          </cell>
          <cell r="D217">
            <v>50</v>
          </cell>
          <cell r="E217">
            <v>80566123</v>
          </cell>
          <cell r="F217">
            <v>131</v>
          </cell>
        </row>
        <row r="218">
          <cell r="B218" t="str">
            <v>EMESTO PRIME FS240 10X1L BOT IN</v>
          </cell>
          <cell r="C218">
            <v>1000</v>
          </cell>
          <cell r="D218">
            <v>10</v>
          </cell>
          <cell r="E218">
            <v>80855931</v>
          </cell>
          <cell r="F218">
            <v>132</v>
          </cell>
        </row>
        <row r="219">
          <cell r="B219" t="str">
            <v>EMESTO PRIME FS240 20X500ML BOT IN</v>
          </cell>
          <cell r="C219">
            <v>500</v>
          </cell>
          <cell r="D219">
            <v>20</v>
          </cell>
          <cell r="E219">
            <v>80990863</v>
          </cell>
          <cell r="F219">
            <v>133</v>
          </cell>
        </row>
        <row r="220">
          <cell r="B220" t="str">
            <v>EMESTO PRIME FS240 40X250ML BOT IN</v>
          </cell>
          <cell r="C220">
            <v>250</v>
          </cell>
          <cell r="D220">
            <v>40</v>
          </cell>
          <cell r="E220">
            <v>80907281</v>
          </cell>
          <cell r="F220">
            <v>134</v>
          </cell>
        </row>
        <row r="221">
          <cell r="B221" t="str">
            <v>EMESTO PRIME FS240 50X100ML BOT IN</v>
          </cell>
          <cell r="C221">
            <v>100</v>
          </cell>
          <cell r="D221">
            <v>50</v>
          </cell>
          <cell r="E221">
            <v>80845774</v>
          </cell>
          <cell r="F221">
            <v>135</v>
          </cell>
        </row>
        <row r="222">
          <cell r="B222" t="str">
            <v>ETHREL SL39 10X1L BOT IN</v>
          </cell>
          <cell r="C222">
            <v>1000</v>
          </cell>
          <cell r="D222">
            <v>10</v>
          </cell>
          <cell r="E222">
            <v>79435487</v>
          </cell>
          <cell r="F222">
            <v>136</v>
          </cell>
        </row>
        <row r="223">
          <cell r="B223" t="str">
            <v>ETHREL SL39 20X500ML BOT IN</v>
          </cell>
          <cell r="C223">
            <v>500</v>
          </cell>
          <cell r="D223">
            <v>20</v>
          </cell>
          <cell r="E223">
            <v>4299034</v>
          </cell>
          <cell r="F223">
            <v>137</v>
          </cell>
        </row>
        <row r="224">
          <cell r="B224" t="str">
            <v>ETHREL SL39 50X100ML BOT IN</v>
          </cell>
          <cell r="C224">
            <v>100</v>
          </cell>
          <cell r="D224">
            <v>50</v>
          </cell>
          <cell r="E224">
            <v>4299026</v>
          </cell>
          <cell r="F224">
            <v>138</v>
          </cell>
        </row>
        <row r="225">
          <cell r="B225" t="str">
            <v>EVERGOL XTEND FS308 100X40ML BOT IN</v>
          </cell>
          <cell r="C225">
            <v>40</v>
          </cell>
          <cell r="D225">
            <v>100</v>
          </cell>
          <cell r="E225">
            <v>85402838</v>
          </cell>
          <cell r="F225">
            <v>139</v>
          </cell>
        </row>
        <row r="226">
          <cell r="B226" t="str">
            <v>EVERGOL XTEND FS308 10X1L BOT IN</v>
          </cell>
          <cell r="C226">
            <v>1000</v>
          </cell>
          <cell r="D226">
            <v>10</v>
          </cell>
          <cell r="E226">
            <v>81702004</v>
          </cell>
          <cell r="F226">
            <v>140</v>
          </cell>
        </row>
        <row r="227">
          <cell r="B227" t="str">
            <v>EVERGOL XTEND FS308 20X500ML BOT IN</v>
          </cell>
          <cell r="C227">
            <v>500</v>
          </cell>
          <cell r="D227">
            <v>20</v>
          </cell>
          <cell r="E227">
            <v>84058564</v>
          </cell>
          <cell r="F227">
            <v>141</v>
          </cell>
        </row>
        <row r="228">
          <cell r="B228" t="str">
            <v>EVERGOL XTEND FS308 40X250ML BOT IN</v>
          </cell>
          <cell r="C228">
            <v>250</v>
          </cell>
          <cell r="D228">
            <v>40</v>
          </cell>
          <cell r="E228">
            <v>84082430</v>
          </cell>
          <cell r="F228">
            <v>142</v>
          </cell>
        </row>
        <row r="229">
          <cell r="B229" t="str">
            <v>EVERGOL XTEND FS308 50X100ML BOT IN</v>
          </cell>
          <cell r="C229">
            <v>100</v>
          </cell>
          <cell r="D229">
            <v>50</v>
          </cell>
          <cell r="E229">
            <v>84065757</v>
          </cell>
          <cell r="F229">
            <v>143</v>
          </cell>
        </row>
        <row r="230">
          <cell r="B230" t="str">
            <v>FAME (T) SC480 10X(20X10ML) BOT IN</v>
          </cell>
          <cell r="C230">
            <v>10</v>
          </cell>
          <cell r="D230">
            <v>200</v>
          </cell>
          <cell r="E230">
            <v>79305885</v>
          </cell>
          <cell r="F230">
            <v>144</v>
          </cell>
        </row>
        <row r="231">
          <cell r="B231" t="str">
            <v>FAME (T) SC480 20X100ML BOT IN</v>
          </cell>
          <cell r="C231">
            <v>100</v>
          </cell>
          <cell r="D231">
            <v>20</v>
          </cell>
          <cell r="E231">
            <v>79266197</v>
          </cell>
          <cell r="F231">
            <v>145</v>
          </cell>
        </row>
        <row r="232">
          <cell r="B232" t="str">
            <v>FAME (T) SC480 40X50ML BOT IN</v>
          </cell>
          <cell r="C232">
            <v>50</v>
          </cell>
          <cell r="D232">
            <v>40</v>
          </cell>
          <cell r="E232">
            <v>79224699</v>
          </cell>
          <cell r="F232">
            <v>146</v>
          </cell>
        </row>
        <row r="233">
          <cell r="B233" t="str">
            <v>FAME (T) SC480 4X500ML BOT IN</v>
          </cell>
          <cell r="C233">
            <v>500</v>
          </cell>
          <cell r="D233">
            <v>4</v>
          </cell>
          <cell r="E233">
            <v>80554966</v>
          </cell>
          <cell r="F233">
            <v>147</v>
          </cell>
        </row>
        <row r="234">
          <cell r="B234" t="str">
            <v>FAME (T) SC480 8X250ML BOT IN</v>
          </cell>
          <cell r="C234">
            <v>250</v>
          </cell>
          <cell r="D234">
            <v>8</v>
          </cell>
          <cell r="E234">
            <v>80183291</v>
          </cell>
          <cell r="F234">
            <v>148</v>
          </cell>
        </row>
        <row r="235">
          <cell r="B235" t="str">
            <v>FENOS QUICK SC150 10X1L BOT IN</v>
          </cell>
          <cell r="C235">
            <v>1000</v>
          </cell>
          <cell r="D235">
            <v>10</v>
          </cell>
          <cell r="E235">
            <v>80926758</v>
          </cell>
          <cell r="F235">
            <v>149</v>
          </cell>
        </row>
        <row r="236">
          <cell r="B236" t="str">
            <v>FENOS QUICK SC150 20X500ML BOT IN</v>
          </cell>
          <cell r="C236">
            <v>500</v>
          </cell>
          <cell r="D236">
            <v>20</v>
          </cell>
          <cell r="E236">
            <v>80912145</v>
          </cell>
          <cell r="F236">
            <v>150</v>
          </cell>
        </row>
        <row r="237">
          <cell r="B237" t="str">
            <v>FENOS QUICK SC150 40X250ML BOT IN</v>
          </cell>
          <cell r="C237">
            <v>250</v>
          </cell>
          <cell r="D237">
            <v>40</v>
          </cell>
          <cell r="E237">
            <v>81016984</v>
          </cell>
          <cell r="F237">
            <v>151</v>
          </cell>
        </row>
        <row r="238">
          <cell r="B238" t="str">
            <v>FENOS QUICK SC150 50X100ML BOT IN</v>
          </cell>
          <cell r="C238">
            <v>100</v>
          </cell>
          <cell r="D238">
            <v>50</v>
          </cell>
          <cell r="E238">
            <v>80942990</v>
          </cell>
          <cell r="F238">
            <v>152</v>
          </cell>
        </row>
        <row r="239">
          <cell r="B239" t="str">
            <v>FENOS SC480 12X100ML BOT PH</v>
          </cell>
          <cell r="C239">
            <v>100</v>
          </cell>
          <cell r="D239">
            <v>12</v>
          </cell>
          <cell r="E239">
            <v>60801728</v>
          </cell>
          <cell r="F239">
            <v>153</v>
          </cell>
        </row>
        <row r="240">
          <cell r="B240" t="str">
            <v>FITREST SG5 16X250GR BOT IN</v>
          </cell>
          <cell r="C240">
            <v>250</v>
          </cell>
          <cell r="D240">
            <v>16</v>
          </cell>
          <cell r="E240">
            <v>85408089</v>
          </cell>
          <cell r="F240">
            <v>154</v>
          </cell>
        </row>
        <row r="241">
          <cell r="B241" t="str">
            <v>FITREST SG5 40X100GR BOT IN</v>
          </cell>
          <cell r="C241">
            <v>100</v>
          </cell>
          <cell r="D241">
            <v>40</v>
          </cell>
          <cell r="E241">
            <v>85425072</v>
          </cell>
          <cell r="F241">
            <v>155</v>
          </cell>
        </row>
        <row r="242">
          <cell r="B242" t="str">
            <v>FITREST SG5 80X50GR BOT IN</v>
          </cell>
          <cell r="C242">
            <v>50</v>
          </cell>
          <cell r="D242">
            <v>80</v>
          </cell>
          <cell r="E242">
            <v>85381830</v>
          </cell>
          <cell r="F242">
            <v>156</v>
          </cell>
        </row>
        <row r="243">
          <cell r="B243" t="str">
            <v>FLOTIS (T) SC262 5 10X1L BOT IN</v>
          </cell>
          <cell r="C243">
            <v>1000</v>
          </cell>
          <cell r="D243">
            <v>10</v>
          </cell>
          <cell r="E243">
            <v>81740720</v>
          </cell>
          <cell r="F243">
            <v>157</v>
          </cell>
        </row>
        <row r="244">
          <cell r="B244" t="str">
            <v>FLOTIS (T) SC262 5 20X500ML BOT IN</v>
          </cell>
          <cell r="C244">
            <v>500</v>
          </cell>
          <cell r="D244">
            <v>20</v>
          </cell>
          <cell r="E244">
            <v>81704651</v>
          </cell>
          <cell r="F244">
            <v>158</v>
          </cell>
        </row>
        <row r="245">
          <cell r="B245" t="str">
            <v>FLOTIS (T) SC262 5 2X5L BOT IN</v>
          </cell>
          <cell r="C245">
            <v>5000</v>
          </cell>
          <cell r="D245">
            <v>2</v>
          </cell>
          <cell r="E245">
            <v>81712433</v>
          </cell>
          <cell r="F245">
            <v>159</v>
          </cell>
        </row>
        <row r="246">
          <cell r="B246" t="str">
            <v>FLOTIS (T) SC262 5 40X250ML BOT IN</v>
          </cell>
          <cell r="C246">
            <v>250</v>
          </cell>
          <cell r="D246">
            <v>40</v>
          </cell>
          <cell r="E246">
            <v>81757410</v>
          </cell>
          <cell r="F246">
            <v>160</v>
          </cell>
        </row>
        <row r="247">
          <cell r="B247" t="str">
            <v>FOLICUR (FG) EC250 20X500ML BOT BD</v>
          </cell>
          <cell r="C247">
            <v>500</v>
          </cell>
          <cell r="D247">
            <v>20</v>
          </cell>
          <cell r="E247">
            <v>81685967</v>
          </cell>
          <cell r="F247">
            <v>161</v>
          </cell>
        </row>
        <row r="248">
          <cell r="B248" t="str">
            <v>FOLICUR (T) EC250 10X1L BOT IN</v>
          </cell>
          <cell r="C248">
            <v>1000</v>
          </cell>
          <cell r="D248">
            <v>10</v>
          </cell>
          <cell r="E248">
            <v>79504438</v>
          </cell>
          <cell r="F248">
            <v>162</v>
          </cell>
        </row>
        <row r="249">
          <cell r="B249" t="str">
            <v>FOLICUR (T) EC250 20X500ML BOT IN</v>
          </cell>
          <cell r="C249">
            <v>500</v>
          </cell>
          <cell r="D249">
            <v>20</v>
          </cell>
          <cell r="E249">
            <v>79652933</v>
          </cell>
          <cell r="F249">
            <v>163</v>
          </cell>
        </row>
        <row r="250">
          <cell r="B250" t="str">
            <v>FOLICUR (T) EC250 40X250ML BOT IN</v>
          </cell>
          <cell r="C250">
            <v>250</v>
          </cell>
          <cell r="D250">
            <v>40</v>
          </cell>
          <cell r="E250">
            <v>79682271</v>
          </cell>
          <cell r="F250">
            <v>164</v>
          </cell>
        </row>
        <row r="251">
          <cell r="B251" t="str">
            <v>FOLICUR (T) EC250 50X100ML BOT IN</v>
          </cell>
          <cell r="C251">
            <v>100</v>
          </cell>
          <cell r="D251">
            <v>50</v>
          </cell>
          <cell r="E251">
            <v>79629125</v>
          </cell>
          <cell r="F251">
            <v>165</v>
          </cell>
        </row>
        <row r="252">
          <cell r="B252" t="str">
            <v>FOLICUR EC250 10X1L BOT IN</v>
          </cell>
          <cell r="C252">
            <v>1000</v>
          </cell>
          <cell r="D252">
            <v>10</v>
          </cell>
          <cell r="E252">
            <v>79729529</v>
          </cell>
          <cell r="F252">
            <v>166</v>
          </cell>
        </row>
        <row r="253">
          <cell r="B253" t="str">
            <v>FOLICUR EC250 20X500ML BOT IN</v>
          </cell>
          <cell r="C253">
            <v>500</v>
          </cell>
          <cell r="D253">
            <v>20</v>
          </cell>
          <cell r="E253">
            <v>79248881</v>
          </cell>
          <cell r="F253">
            <v>167</v>
          </cell>
        </row>
        <row r="254">
          <cell r="B254" t="str">
            <v>FOLICUR EC250 40X250ML BOT IN</v>
          </cell>
          <cell r="C254">
            <v>250</v>
          </cell>
          <cell r="D254">
            <v>40</v>
          </cell>
          <cell r="E254">
            <v>6112454</v>
          </cell>
          <cell r="F254">
            <v>168</v>
          </cell>
        </row>
        <row r="255">
          <cell r="B255" t="str">
            <v>FOLICUR EC250 50X100ML BOT BD</v>
          </cell>
          <cell r="C255">
            <v>100</v>
          </cell>
          <cell r="D255">
            <v>50</v>
          </cell>
          <cell r="E255">
            <v>81782288</v>
          </cell>
          <cell r="F255">
            <v>169</v>
          </cell>
        </row>
        <row r="256">
          <cell r="B256" t="str">
            <v>FOLICUR EC250 50X100ML BOT IN</v>
          </cell>
          <cell r="C256">
            <v>100</v>
          </cell>
          <cell r="D256">
            <v>50</v>
          </cell>
          <cell r="E256">
            <v>6130452</v>
          </cell>
          <cell r="F256">
            <v>170</v>
          </cell>
        </row>
        <row r="257">
          <cell r="B257" t="str">
            <v>FOLICUR SECURE SC430 10X1L BOT IN</v>
          </cell>
          <cell r="C257">
            <v>1000</v>
          </cell>
          <cell r="D257">
            <v>10</v>
          </cell>
          <cell r="E257">
            <v>1</v>
          </cell>
          <cell r="F257">
            <v>171</v>
          </cell>
        </row>
        <row r="258">
          <cell r="B258" t="str">
            <v>FOLICUR SECURE SC430 10X1L BOT IN</v>
          </cell>
          <cell r="C258">
            <v>1000</v>
          </cell>
          <cell r="D258">
            <v>10</v>
          </cell>
          <cell r="E258">
            <v>99999999</v>
          </cell>
          <cell r="F258">
            <v>171</v>
          </cell>
        </row>
        <row r="259">
          <cell r="B259" t="str">
            <v>FOLICUR SECURE SC430 20X500ML BOT IN</v>
          </cell>
          <cell r="C259">
            <v>500</v>
          </cell>
          <cell r="D259">
            <v>20</v>
          </cell>
          <cell r="E259">
            <v>2</v>
          </cell>
          <cell r="F259">
            <v>172</v>
          </cell>
        </row>
        <row r="260">
          <cell r="B260" t="str">
            <v>FOLICUR SECURE SC430 20X500ML BOT IN</v>
          </cell>
          <cell r="C260">
            <v>500</v>
          </cell>
          <cell r="D260">
            <v>20</v>
          </cell>
          <cell r="E260">
            <v>99999998</v>
          </cell>
          <cell r="F260">
            <v>172</v>
          </cell>
        </row>
        <row r="261">
          <cell r="B261" t="str">
            <v>FOLICUR SECURE SC430 40X250ML BOT IN</v>
          </cell>
          <cell r="C261">
            <v>250</v>
          </cell>
          <cell r="D261">
            <v>40</v>
          </cell>
          <cell r="E261">
            <v>3</v>
          </cell>
          <cell r="F261">
            <v>173</v>
          </cell>
        </row>
        <row r="262">
          <cell r="B262" t="str">
            <v>FOLICUR SECURE SC430 40X250ML BOT IN</v>
          </cell>
          <cell r="C262">
            <v>250</v>
          </cell>
          <cell r="D262">
            <v>40</v>
          </cell>
          <cell r="E262">
            <v>99999997</v>
          </cell>
          <cell r="F262">
            <v>173</v>
          </cell>
        </row>
        <row r="263">
          <cell r="B263" t="str">
            <v>FOLICUR WG25 6X(5X400)G BAG NZ</v>
          </cell>
          <cell r="C263">
            <v>400</v>
          </cell>
          <cell r="D263">
            <v>30</v>
          </cell>
          <cell r="E263">
            <v>84942731</v>
          </cell>
          <cell r="F263">
            <v>174</v>
          </cell>
        </row>
        <row r="264">
          <cell r="B264" t="str">
            <v>FOOST WP50 20X250G BAG IN</v>
          </cell>
          <cell r="C264">
            <v>250</v>
          </cell>
          <cell r="D264">
            <v>20</v>
          </cell>
          <cell r="E264">
            <v>85760270</v>
          </cell>
          <cell r="F264">
            <v>175</v>
          </cell>
        </row>
        <row r="265">
          <cell r="B265" t="str">
            <v>FOOST WP50 20X500GR BAG IN</v>
          </cell>
          <cell r="C265">
            <v>500</v>
          </cell>
          <cell r="D265">
            <v>20</v>
          </cell>
          <cell r="E265">
            <v>84408786</v>
          </cell>
          <cell r="F265">
            <v>176</v>
          </cell>
        </row>
        <row r="266">
          <cell r="B266" t="str">
            <v>FOOST WP50 24X500G BAG IN</v>
          </cell>
          <cell r="C266">
            <v>500</v>
          </cell>
          <cell r="D266">
            <v>24</v>
          </cell>
          <cell r="E266">
            <v>85811770</v>
          </cell>
          <cell r="F266">
            <v>177</v>
          </cell>
        </row>
        <row r="267">
          <cell r="B267" t="str">
            <v>G.SORGHUM HYBRID 8340 10X3KG BAG IN</v>
          </cell>
          <cell r="C267">
            <v>3000</v>
          </cell>
          <cell r="D267">
            <v>10</v>
          </cell>
          <cell r="E267">
            <v>56000333</v>
          </cell>
          <cell r="F267">
            <v>1806</v>
          </cell>
        </row>
        <row r="268">
          <cell r="B268" t="str">
            <v>GAUCHO FS600 100X50ML BOT IN</v>
          </cell>
          <cell r="C268">
            <v>50</v>
          </cell>
          <cell r="D268">
            <v>100</v>
          </cell>
          <cell r="E268">
            <v>80034733</v>
          </cell>
          <cell r="F268">
            <v>179</v>
          </cell>
        </row>
        <row r="269">
          <cell r="B269" t="str">
            <v>GAUCHO FS600 2X(5X1L) BOT IN</v>
          </cell>
          <cell r="C269">
            <v>1000</v>
          </cell>
          <cell r="D269">
            <v>10</v>
          </cell>
          <cell r="E269">
            <v>3823907</v>
          </cell>
          <cell r="F269">
            <v>178</v>
          </cell>
        </row>
        <row r="270">
          <cell r="B270" t="str">
            <v>GAUCHO FS600 2X5L BOT IN</v>
          </cell>
          <cell r="C270">
            <v>5000</v>
          </cell>
          <cell r="D270">
            <v>2</v>
          </cell>
          <cell r="E270">
            <v>3823915</v>
          </cell>
          <cell r="F270">
            <v>180</v>
          </cell>
        </row>
        <row r="271">
          <cell r="B271" t="str">
            <v>GAUCHO FS600 40X250ML BOT IN</v>
          </cell>
          <cell r="C271">
            <v>250</v>
          </cell>
          <cell r="D271">
            <v>40</v>
          </cell>
          <cell r="E271">
            <v>84995681</v>
          </cell>
          <cell r="F271">
            <v>181</v>
          </cell>
        </row>
        <row r="272">
          <cell r="B272" t="str">
            <v>GAUCHO FS600 50X100ML BOT IN</v>
          </cell>
          <cell r="C272">
            <v>100</v>
          </cell>
          <cell r="D272">
            <v>50</v>
          </cell>
          <cell r="E272">
            <v>79664141</v>
          </cell>
          <cell r="F272">
            <v>182</v>
          </cell>
        </row>
        <row r="273">
          <cell r="B273" t="str">
            <v>GAUCHO FS600 5X(20X9)ML BOT IN</v>
          </cell>
          <cell r="C273">
            <v>9</v>
          </cell>
          <cell r="D273">
            <v>100</v>
          </cell>
          <cell r="E273">
            <v>85824333</v>
          </cell>
          <cell r="F273">
            <v>183</v>
          </cell>
        </row>
        <row r="274">
          <cell r="B274" t="str">
            <v>GHASA EC10 10X1L BOT IN</v>
          </cell>
          <cell r="C274">
            <v>1000</v>
          </cell>
          <cell r="D274">
            <v>10</v>
          </cell>
          <cell r="E274">
            <v>87366049</v>
          </cell>
          <cell r="F274">
            <v>1807</v>
          </cell>
        </row>
        <row r="275">
          <cell r="B275" t="str">
            <v>GHASA EC10 20X500ML BOT IN</v>
          </cell>
          <cell r="C275">
            <v>500</v>
          </cell>
          <cell r="D275">
            <v>20</v>
          </cell>
          <cell r="E275">
            <v>87264564</v>
          </cell>
          <cell r="F275">
            <v>1808</v>
          </cell>
        </row>
        <row r="276">
          <cell r="B276" t="str">
            <v>GLAMORE (TD) WG80 100X50G BAG MM</v>
          </cell>
          <cell r="C276">
            <v>50</v>
          </cell>
          <cell r="D276">
            <v>100</v>
          </cell>
          <cell r="E276">
            <v>85753983</v>
          </cell>
          <cell r="F276">
            <v>184</v>
          </cell>
        </row>
        <row r="277">
          <cell r="B277" t="str">
            <v>GLAMORE WG80 100X50GR BAG BD</v>
          </cell>
          <cell r="C277">
            <v>50</v>
          </cell>
          <cell r="D277">
            <v>100</v>
          </cell>
          <cell r="E277">
            <v>84063762</v>
          </cell>
          <cell r="F277">
            <v>185</v>
          </cell>
        </row>
        <row r="278">
          <cell r="B278" t="str">
            <v>GLAMORE WG80 20X100GR BOT IN</v>
          </cell>
          <cell r="C278">
            <v>100</v>
          </cell>
          <cell r="D278">
            <v>20</v>
          </cell>
          <cell r="E278">
            <v>79985312</v>
          </cell>
          <cell r="F278">
            <v>186</v>
          </cell>
        </row>
        <row r="279">
          <cell r="B279" t="str">
            <v>GLAMORE WG80 27X(20X15GR) BAG BD</v>
          </cell>
          <cell r="C279">
            <v>15</v>
          </cell>
          <cell r="D279">
            <v>540</v>
          </cell>
          <cell r="E279">
            <v>84116319</v>
          </cell>
          <cell r="F279">
            <v>187</v>
          </cell>
        </row>
        <row r="280">
          <cell r="B280" t="str">
            <v>GLAMORE WG80 2X(10X100)G BAG IN</v>
          </cell>
          <cell r="C280">
            <v>100</v>
          </cell>
          <cell r="D280">
            <v>20</v>
          </cell>
          <cell r="E280">
            <v>86271885</v>
          </cell>
          <cell r="F280">
            <v>188</v>
          </cell>
        </row>
        <row r="281">
          <cell r="B281" t="str">
            <v>GLAMORE WG80 40X50GR BOT IN</v>
          </cell>
          <cell r="C281">
            <v>50</v>
          </cell>
          <cell r="D281">
            <v>40</v>
          </cell>
          <cell r="E281">
            <v>79973772</v>
          </cell>
          <cell r="F281">
            <v>189</v>
          </cell>
        </row>
        <row r="282">
          <cell r="B282" t="str">
            <v>GLAMORE WG80 4X(10X50)G BAG IN</v>
          </cell>
          <cell r="C282">
            <v>50</v>
          </cell>
          <cell r="D282">
            <v>40</v>
          </cell>
          <cell r="E282">
            <v>86286238</v>
          </cell>
          <cell r="F282">
            <v>190</v>
          </cell>
        </row>
        <row r="283">
          <cell r="B283" t="str">
            <v>GLAMORE WG80 50X(10X5GR) BAG IN</v>
          </cell>
          <cell r="C283">
            <v>5000</v>
          </cell>
          <cell r="D283">
            <v>500</v>
          </cell>
          <cell r="E283">
            <v>80044461</v>
          </cell>
          <cell r="F283">
            <v>191</v>
          </cell>
        </row>
        <row r="284">
          <cell r="B284" t="str">
            <v>GLAMORE WG80 8X250GR BAG IN</v>
          </cell>
          <cell r="C284">
            <v>250</v>
          </cell>
          <cell r="D284">
            <v>8</v>
          </cell>
          <cell r="E284">
            <v>80556810</v>
          </cell>
          <cell r="F284">
            <v>192</v>
          </cell>
        </row>
        <row r="285">
          <cell r="B285" t="str">
            <v>GULETTA WG40 10X(10X25GR) BAG IN</v>
          </cell>
          <cell r="C285">
            <v>25</v>
          </cell>
          <cell r="D285">
            <v>100</v>
          </cell>
          <cell r="E285">
            <v>87334481</v>
          </cell>
          <cell r="F285">
            <v>1809</v>
          </cell>
        </row>
        <row r="286">
          <cell r="B286" t="str">
            <v>INFINITO SC687 5 100X50ML BOT IN</v>
          </cell>
          <cell r="C286">
            <v>50</v>
          </cell>
          <cell r="D286">
            <v>100</v>
          </cell>
          <cell r="E286">
            <v>80498896</v>
          </cell>
          <cell r="F286">
            <v>193</v>
          </cell>
        </row>
        <row r="287">
          <cell r="B287" t="str">
            <v>INFINITO SC687 5 10X1L BOT IN</v>
          </cell>
          <cell r="C287">
            <v>1000</v>
          </cell>
          <cell r="D287">
            <v>10</v>
          </cell>
          <cell r="E287">
            <v>79688172</v>
          </cell>
          <cell r="F287">
            <v>194</v>
          </cell>
        </row>
        <row r="288">
          <cell r="B288" t="str">
            <v>INFINITO SC687 5 20X500ML BOT IN</v>
          </cell>
          <cell r="C288">
            <v>500</v>
          </cell>
          <cell r="D288">
            <v>20</v>
          </cell>
          <cell r="E288">
            <v>79641176</v>
          </cell>
          <cell r="F288">
            <v>195</v>
          </cell>
        </row>
        <row r="289">
          <cell r="B289" t="str">
            <v>INFINITO SC687 5 40X250ML BOT IN</v>
          </cell>
          <cell r="C289">
            <v>250</v>
          </cell>
          <cell r="D289">
            <v>40</v>
          </cell>
          <cell r="E289">
            <v>79630239</v>
          </cell>
          <cell r="F289">
            <v>196</v>
          </cell>
        </row>
        <row r="290">
          <cell r="B290" t="str">
            <v>INFINITO SC687 5 50X100ML BOT IN</v>
          </cell>
          <cell r="C290">
            <v>100</v>
          </cell>
          <cell r="D290">
            <v>50</v>
          </cell>
          <cell r="E290">
            <v>79632487</v>
          </cell>
          <cell r="F290">
            <v>197</v>
          </cell>
        </row>
        <row r="291">
          <cell r="B291" t="str">
            <v>INFINITO SC687.5 50X100ML BOT PH</v>
          </cell>
          <cell r="C291">
            <v>100</v>
          </cell>
          <cell r="D291">
            <v>50</v>
          </cell>
          <cell r="E291">
            <v>84974552</v>
          </cell>
          <cell r="F291">
            <v>198</v>
          </cell>
        </row>
        <row r="292">
          <cell r="B292" t="str">
            <v>JUMP WG80 160X(10X2GR) BAG IN</v>
          </cell>
          <cell r="C292">
            <v>2</v>
          </cell>
          <cell r="D292">
            <v>1600</v>
          </cell>
          <cell r="E292">
            <v>79215304</v>
          </cell>
          <cell r="F292">
            <v>199</v>
          </cell>
        </row>
        <row r="293">
          <cell r="B293" t="str">
            <v>JUMP WG80 2X(15X100)G BAG IN</v>
          </cell>
          <cell r="C293">
            <v>100</v>
          </cell>
          <cell r="D293">
            <v>30</v>
          </cell>
          <cell r="E293">
            <v>86285398</v>
          </cell>
          <cell r="F293">
            <v>200</v>
          </cell>
        </row>
        <row r="294">
          <cell r="B294" t="str">
            <v>JUMP WG80 2X(15X100GR) BOT IN</v>
          </cell>
          <cell r="C294">
            <v>100</v>
          </cell>
          <cell r="D294">
            <v>30</v>
          </cell>
          <cell r="E294">
            <v>79992327</v>
          </cell>
          <cell r="F294">
            <v>201</v>
          </cell>
        </row>
        <row r="295">
          <cell r="B295" t="str">
            <v>JUMP WG80 80X40GR BAG IN</v>
          </cell>
          <cell r="C295">
            <v>40</v>
          </cell>
          <cell r="D295">
            <v>80</v>
          </cell>
          <cell r="E295">
            <v>79267509</v>
          </cell>
          <cell r="F295">
            <v>202</v>
          </cell>
        </row>
        <row r="296">
          <cell r="B296" t="str">
            <v>JUMP WG80 8X(10X40)G BAG IN</v>
          </cell>
          <cell r="C296">
            <v>40</v>
          </cell>
          <cell r="D296">
            <v>80</v>
          </cell>
          <cell r="E296">
            <v>86221373</v>
          </cell>
          <cell r="F296">
            <v>203</v>
          </cell>
        </row>
        <row r="297">
          <cell r="B297" t="str">
            <v>KINGFOG UL10 12X1L BOT IN</v>
          </cell>
          <cell r="C297">
            <v>1000</v>
          </cell>
          <cell r="D297">
            <v>12</v>
          </cell>
          <cell r="E297">
            <v>3824342</v>
          </cell>
          <cell r="F297">
            <v>415</v>
          </cell>
        </row>
        <row r="298">
          <cell r="B298" t="str">
            <v>K-OBIOL WP2 5 10X1KG BOT IN</v>
          </cell>
          <cell r="C298">
            <v>1000</v>
          </cell>
          <cell r="D298">
            <v>10</v>
          </cell>
          <cell r="E298">
            <v>84472255</v>
          </cell>
          <cell r="F298">
            <v>416</v>
          </cell>
        </row>
        <row r="299">
          <cell r="B299" t="str">
            <v>K-OTHRINE SC25 5 15X1L BOT IN</v>
          </cell>
          <cell r="C299">
            <v>1000</v>
          </cell>
          <cell r="D299">
            <v>15</v>
          </cell>
          <cell r="E299">
            <v>79551894</v>
          </cell>
          <cell r="F299">
            <v>417</v>
          </cell>
        </row>
        <row r="300">
          <cell r="B300" t="str">
            <v>LARVIN (T) WP75 10X1KG BAG IN</v>
          </cell>
          <cell r="C300">
            <v>1000</v>
          </cell>
          <cell r="D300">
            <v>10</v>
          </cell>
          <cell r="E300">
            <v>6005062</v>
          </cell>
          <cell r="F300">
            <v>204</v>
          </cell>
        </row>
        <row r="301">
          <cell r="B301" t="str">
            <v>LARVIN (T) WP75 20X250GR BAG IN</v>
          </cell>
          <cell r="C301">
            <v>250</v>
          </cell>
          <cell r="D301">
            <v>20</v>
          </cell>
          <cell r="E301">
            <v>6003167</v>
          </cell>
          <cell r="F301">
            <v>205</v>
          </cell>
        </row>
        <row r="302">
          <cell r="B302" t="str">
            <v>LARVIN (T) WP75 20X500GR BAG IN</v>
          </cell>
          <cell r="C302">
            <v>500</v>
          </cell>
          <cell r="D302">
            <v>20</v>
          </cell>
          <cell r="E302">
            <v>6005291</v>
          </cell>
          <cell r="F302">
            <v>206</v>
          </cell>
        </row>
        <row r="303">
          <cell r="B303" t="str">
            <v>LARVIN (T) WP75 40X100GR BAG IN</v>
          </cell>
          <cell r="C303">
            <v>100</v>
          </cell>
          <cell r="D303">
            <v>40</v>
          </cell>
          <cell r="E303">
            <v>5980436</v>
          </cell>
          <cell r="F303">
            <v>207</v>
          </cell>
        </row>
        <row r="304">
          <cell r="B304" t="str">
            <v>LAUDIS (TD) SC630 50X100ML BOT TH</v>
          </cell>
          <cell r="C304">
            <v>100</v>
          </cell>
          <cell r="D304">
            <v>50</v>
          </cell>
          <cell r="E304">
            <v>84983160</v>
          </cell>
          <cell r="F304">
            <v>208</v>
          </cell>
        </row>
        <row r="305">
          <cell r="B305" t="str">
            <v>LAUDIS (TD-IN) SC630 40X250ML BOT TH</v>
          </cell>
          <cell r="C305">
            <v>250</v>
          </cell>
          <cell r="D305">
            <v>40</v>
          </cell>
          <cell r="E305">
            <v>85817582</v>
          </cell>
          <cell r="F305">
            <v>209</v>
          </cell>
        </row>
        <row r="306">
          <cell r="B306" t="str">
            <v>LAUDIS SC630 10X57.5ML BOT IN</v>
          </cell>
          <cell r="C306">
            <v>500</v>
          </cell>
          <cell r="D306">
            <v>10</v>
          </cell>
          <cell r="E306">
            <v>84470481</v>
          </cell>
          <cell r="F306">
            <v>210</v>
          </cell>
        </row>
        <row r="307">
          <cell r="B307" t="str">
            <v>LAUDIS SC630 3X230ML BOT IN</v>
          </cell>
          <cell r="C307">
            <v>230</v>
          </cell>
          <cell r="D307">
            <v>3</v>
          </cell>
          <cell r="E307">
            <v>80563523</v>
          </cell>
          <cell r="F307">
            <v>211</v>
          </cell>
        </row>
        <row r="308">
          <cell r="B308" t="str">
            <v>LAUDIS SC630 8X115ML BOT IN</v>
          </cell>
          <cell r="C308">
            <v>115</v>
          </cell>
          <cell r="D308">
            <v>8</v>
          </cell>
          <cell r="E308">
            <v>80491085</v>
          </cell>
          <cell r="F308">
            <v>212</v>
          </cell>
        </row>
        <row r="309">
          <cell r="B309" t="str">
            <v>LESENTA WG80 100X100GR BAG ID</v>
          </cell>
          <cell r="C309">
            <v>100</v>
          </cell>
          <cell r="D309">
            <v>100</v>
          </cell>
          <cell r="E309">
            <v>84465364</v>
          </cell>
          <cell r="F309">
            <v>213</v>
          </cell>
        </row>
        <row r="310">
          <cell r="B310" t="str">
            <v>LESENTA WG80 100X125G BAG PE</v>
          </cell>
          <cell r="C310">
            <v>125</v>
          </cell>
          <cell r="D310">
            <v>100</v>
          </cell>
          <cell r="E310">
            <v>84482048</v>
          </cell>
          <cell r="F310">
            <v>214</v>
          </cell>
        </row>
        <row r="311">
          <cell r="B311" t="str">
            <v>LESENTA WG80 100X40GR BAG IN</v>
          </cell>
          <cell r="C311">
            <v>40</v>
          </cell>
          <cell r="D311">
            <v>100</v>
          </cell>
          <cell r="E311">
            <v>80500823</v>
          </cell>
          <cell r="F311">
            <v>215</v>
          </cell>
        </row>
        <row r="312">
          <cell r="B312" t="str">
            <v>LESENTA WG80 10X500GR BAG IN</v>
          </cell>
          <cell r="C312">
            <v>500</v>
          </cell>
          <cell r="D312">
            <v>10</v>
          </cell>
          <cell r="E312">
            <v>80507720</v>
          </cell>
          <cell r="F312">
            <v>216</v>
          </cell>
        </row>
        <row r="313">
          <cell r="B313" t="str">
            <v>LESENTA WG80 20X250GR BAG IN</v>
          </cell>
          <cell r="C313">
            <v>250</v>
          </cell>
          <cell r="D313">
            <v>20</v>
          </cell>
          <cell r="E313">
            <v>80557817</v>
          </cell>
          <cell r="F313">
            <v>217</v>
          </cell>
        </row>
        <row r="314">
          <cell r="B314" t="str">
            <v>LESENTA WG80 20X500GR BAG ID</v>
          </cell>
          <cell r="C314">
            <v>500</v>
          </cell>
          <cell r="D314">
            <v>20</v>
          </cell>
          <cell r="E314">
            <v>84413615</v>
          </cell>
          <cell r="F314">
            <v>218</v>
          </cell>
        </row>
        <row r="315">
          <cell r="B315" t="str">
            <v>LESENTA WG80 50X100GR BAG IN</v>
          </cell>
          <cell r="C315">
            <v>100</v>
          </cell>
          <cell r="D315">
            <v>50</v>
          </cell>
          <cell r="E315">
            <v>80503385</v>
          </cell>
          <cell r="F315">
            <v>219</v>
          </cell>
        </row>
        <row r="316">
          <cell r="B316" t="str">
            <v>LESENTA WG80 8X(10X60GR) BOX PK</v>
          </cell>
          <cell r="C316">
            <v>60</v>
          </cell>
          <cell r="D316">
            <v>80</v>
          </cell>
          <cell r="E316">
            <v>84958018</v>
          </cell>
          <cell r="F316">
            <v>220</v>
          </cell>
        </row>
        <row r="317">
          <cell r="B317" t="str">
            <v>LUCIFER (T) WP15 25X160GR BAG IN</v>
          </cell>
          <cell r="C317">
            <v>160</v>
          </cell>
          <cell r="D317">
            <v>25</v>
          </cell>
          <cell r="E317">
            <v>79383789</v>
          </cell>
          <cell r="F317">
            <v>221</v>
          </cell>
        </row>
        <row r="318">
          <cell r="B318" t="str">
            <v>LUNA EXPERIENCE SC400 100X50ML BOT IN</v>
          </cell>
          <cell r="C318">
            <v>50</v>
          </cell>
          <cell r="D318">
            <v>100</v>
          </cell>
          <cell r="E318">
            <v>80482523</v>
          </cell>
          <cell r="F318">
            <v>222</v>
          </cell>
        </row>
        <row r="319">
          <cell r="B319" t="str">
            <v>LUNA EXPERIENCE SC400 10X1L BOT IN</v>
          </cell>
          <cell r="C319">
            <v>1000</v>
          </cell>
          <cell r="D319">
            <v>10</v>
          </cell>
          <cell r="E319">
            <v>80251904</v>
          </cell>
          <cell r="F319">
            <v>223</v>
          </cell>
        </row>
        <row r="320">
          <cell r="B320" t="str">
            <v>LUNA EXPERIENCE SC400 20X500ML BOT IN</v>
          </cell>
          <cell r="C320">
            <v>500</v>
          </cell>
          <cell r="D320">
            <v>20</v>
          </cell>
          <cell r="E320">
            <v>80564058</v>
          </cell>
          <cell r="F320">
            <v>224</v>
          </cell>
        </row>
        <row r="321">
          <cell r="B321" t="str">
            <v>LUNA EXPERIENCE SC400 40X250ML BOT IN</v>
          </cell>
          <cell r="C321">
            <v>250</v>
          </cell>
          <cell r="D321">
            <v>40</v>
          </cell>
          <cell r="E321">
            <v>80549652</v>
          </cell>
          <cell r="F321">
            <v>225</v>
          </cell>
        </row>
        <row r="322">
          <cell r="B322" t="str">
            <v>LUNA EXPERIENCE SC400 50X100ML BOT IN</v>
          </cell>
          <cell r="C322">
            <v>100</v>
          </cell>
          <cell r="D322">
            <v>50</v>
          </cell>
          <cell r="E322">
            <v>80199414</v>
          </cell>
          <cell r="F322">
            <v>226</v>
          </cell>
        </row>
        <row r="323">
          <cell r="B323" t="str">
            <v>MAXFORCE FORTE RB0 03 5X4X(35GR) TUB IN</v>
          </cell>
          <cell r="C323">
            <v>30</v>
          </cell>
          <cell r="D323">
            <v>20</v>
          </cell>
          <cell r="E323">
            <v>79648677</v>
          </cell>
          <cell r="F323">
            <v>418</v>
          </cell>
        </row>
        <row r="324">
          <cell r="B324" t="str">
            <v>MAXFORCE FUSION RB2 5X(4X30)G APL IN</v>
          </cell>
          <cell r="C324">
            <v>30</v>
          </cell>
          <cell r="D324">
            <v>20</v>
          </cell>
          <cell r="E324">
            <v>85843133</v>
          </cell>
          <cell r="F324">
            <v>419</v>
          </cell>
        </row>
        <row r="325">
          <cell r="B325" t="str">
            <v>MAXFORCE QUANTUM RB 40X30G BOX IN</v>
          </cell>
          <cell r="C325">
            <v>30</v>
          </cell>
          <cell r="D325">
            <v>40</v>
          </cell>
          <cell r="E325">
            <v>85399330</v>
          </cell>
          <cell r="F325">
            <v>420</v>
          </cell>
        </row>
        <row r="326">
          <cell r="B326" t="str">
            <v>MELODY DUO WP66 8 100X50G BAG BD</v>
          </cell>
          <cell r="C326">
            <v>50</v>
          </cell>
          <cell r="D326">
            <v>100</v>
          </cell>
          <cell r="E326">
            <v>84961388</v>
          </cell>
          <cell r="F326">
            <v>227</v>
          </cell>
        </row>
        <row r="327">
          <cell r="B327" t="str">
            <v>MELODY DUO WP66 8 10X400GR BAG IN</v>
          </cell>
          <cell r="C327">
            <v>400</v>
          </cell>
          <cell r="D327">
            <v>10</v>
          </cell>
          <cell r="E327">
            <v>80994974</v>
          </cell>
          <cell r="F327">
            <v>228</v>
          </cell>
        </row>
        <row r="328">
          <cell r="B328" t="str">
            <v>MELODY DUO WP66 8 10X500G BAG PK</v>
          </cell>
          <cell r="C328">
            <v>500</v>
          </cell>
          <cell r="D328">
            <v>10</v>
          </cell>
          <cell r="E328">
            <v>85340247</v>
          </cell>
          <cell r="F328">
            <v>229</v>
          </cell>
        </row>
        <row r="329">
          <cell r="B329" t="str">
            <v>MELODY DUO WP66 8 10X800G BAG IN</v>
          </cell>
          <cell r="C329">
            <v>800</v>
          </cell>
          <cell r="D329">
            <v>10</v>
          </cell>
          <cell r="E329">
            <v>80975252</v>
          </cell>
          <cell r="F329">
            <v>230</v>
          </cell>
        </row>
        <row r="330">
          <cell r="B330" t="str">
            <v>MELODY DUO WP66 8 20X500GR BAG BD</v>
          </cell>
          <cell r="C330">
            <v>500</v>
          </cell>
          <cell r="D330">
            <v>20</v>
          </cell>
          <cell r="E330">
            <v>84468479</v>
          </cell>
          <cell r="F330">
            <v>231</v>
          </cell>
        </row>
        <row r="331">
          <cell r="B331" t="str">
            <v>MELODY DUO WP66 8 40X250GR BAG BD</v>
          </cell>
          <cell r="C331">
            <v>250</v>
          </cell>
          <cell r="D331">
            <v>40</v>
          </cell>
          <cell r="E331">
            <v>84439428</v>
          </cell>
          <cell r="F331">
            <v>232</v>
          </cell>
        </row>
        <row r="332">
          <cell r="B332" t="str">
            <v>MELODY DUO WP66 8 50X100GR BAG IN</v>
          </cell>
          <cell r="C332">
            <v>100</v>
          </cell>
          <cell r="D332">
            <v>50</v>
          </cell>
          <cell r="E332">
            <v>5997541</v>
          </cell>
          <cell r="F332">
            <v>233</v>
          </cell>
        </row>
        <row r="333">
          <cell r="B333" t="str">
            <v>MILLET 7701 GOLD (AP) 20X1.5KG BAG IN</v>
          </cell>
          <cell r="C333">
            <v>1500</v>
          </cell>
          <cell r="D333">
            <v>20</v>
          </cell>
          <cell r="E333">
            <v>80879431</v>
          </cell>
          <cell r="F333">
            <v>234</v>
          </cell>
        </row>
        <row r="334">
          <cell r="B334" t="str">
            <v>MILLET 7701 GOLD 40X750GR BAG IN</v>
          </cell>
          <cell r="C334">
            <v>750</v>
          </cell>
          <cell r="D334">
            <v>40</v>
          </cell>
          <cell r="E334">
            <v>80980612</v>
          </cell>
          <cell r="F334">
            <v>235</v>
          </cell>
        </row>
        <row r="335">
          <cell r="B335" t="str">
            <v>MILLET 9001 (LOC) 6X4.5KG BAG IN</v>
          </cell>
          <cell r="C335">
            <v>4500</v>
          </cell>
          <cell r="D335">
            <v>6</v>
          </cell>
          <cell r="E335">
            <v>86788225</v>
          </cell>
          <cell r="F335">
            <v>918</v>
          </cell>
        </row>
        <row r="336">
          <cell r="B336" t="str">
            <v>MILLET HYBRID 9001 20X1.5 BAG IN</v>
          </cell>
          <cell r="C336">
            <v>1500</v>
          </cell>
          <cell r="D336">
            <v>20</v>
          </cell>
          <cell r="E336">
            <v>84986003</v>
          </cell>
          <cell r="F336">
            <v>236</v>
          </cell>
        </row>
        <row r="337">
          <cell r="B337" t="str">
            <v>MILLET HYBRID 9001 40X750G BAG IN</v>
          </cell>
          <cell r="C337">
            <v>750</v>
          </cell>
          <cell r="D337">
            <v>40</v>
          </cell>
          <cell r="E337">
            <v>84978094</v>
          </cell>
          <cell r="F337">
            <v>237</v>
          </cell>
        </row>
        <row r="338">
          <cell r="B338" t="str">
            <v>MILLET HYBRID 9072 40X750G BAG IN</v>
          </cell>
          <cell r="C338">
            <v>750</v>
          </cell>
          <cell r="D338">
            <v>40</v>
          </cell>
          <cell r="E338">
            <v>85339052</v>
          </cell>
          <cell r="F338">
            <v>238</v>
          </cell>
        </row>
        <row r="339">
          <cell r="B339" t="str">
            <v>MILLET HYBRID 9330+ 20X1.5KG BAG IN</v>
          </cell>
          <cell r="C339">
            <v>1500</v>
          </cell>
          <cell r="D339">
            <v>20</v>
          </cell>
          <cell r="E339">
            <v>80182368</v>
          </cell>
          <cell r="F339">
            <v>239</v>
          </cell>
        </row>
        <row r="340">
          <cell r="B340" t="str">
            <v>MILLET HYBRID 9330+ 40X750GR BAG IN</v>
          </cell>
          <cell r="C340">
            <v>750</v>
          </cell>
          <cell r="D340">
            <v>40</v>
          </cell>
          <cell r="E340">
            <v>80005806</v>
          </cell>
          <cell r="F340">
            <v>240</v>
          </cell>
        </row>
        <row r="341">
          <cell r="B341" t="str">
            <v>MILLET HYBRID 9428 20X1.5KG BAG IN</v>
          </cell>
          <cell r="C341">
            <v>1500</v>
          </cell>
          <cell r="D341">
            <v>20</v>
          </cell>
          <cell r="E341">
            <v>85348574</v>
          </cell>
          <cell r="F341">
            <v>241</v>
          </cell>
        </row>
        <row r="342">
          <cell r="B342" t="str">
            <v>MILLET HYBRID 9428 40X750G BAG IN</v>
          </cell>
          <cell r="C342">
            <v>750</v>
          </cell>
          <cell r="D342">
            <v>40</v>
          </cell>
          <cell r="E342">
            <v>85350587</v>
          </cell>
          <cell r="F342">
            <v>242</v>
          </cell>
        </row>
        <row r="343">
          <cell r="B343" t="str">
            <v>MILLET HYBRID 9444 (G) 40X750GR BAG IN</v>
          </cell>
          <cell r="C343">
            <v>750</v>
          </cell>
          <cell r="D343">
            <v>40</v>
          </cell>
          <cell r="E343">
            <v>79414765</v>
          </cell>
          <cell r="F343">
            <v>244</v>
          </cell>
        </row>
        <row r="344">
          <cell r="B344" t="str">
            <v>MILLET HYBRID 9444 (G) 6X4 5KG BAG IN</v>
          </cell>
          <cell r="C344">
            <v>4500</v>
          </cell>
          <cell r="D344">
            <v>6</v>
          </cell>
          <cell r="E344">
            <v>84935719</v>
          </cell>
          <cell r="F344">
            <v>245</v>
          </cell>
        </row>
        <row r="345">
          <cell r="B345" t="str">
            <v>MILLET HYBRID 9444 20X1.5KG BAG IN</v>
          </cell>
          <cell r="C345">
            <v>1500</v>
          </cell>
          <cell r="D345">
            <v>20</v>
          </cell>
          <cell r="E345">
            <v>56000147</v>
          </cell>
          <cell r="F345">
            <v>243</v>
          </cell>
        </row>
        <row r="346">
          <cell r="B346" t="str">
            <v>MILLET HYBRID 9444 40X750GR BAG IN</v>
          </cell>
          <cell r="C346">
            <v>750</v>
          </cell>
          <cell r="D346">
            <v>40</v>
          </cell>
          <cell r="E346">
            <v>79425945</v>
          </cell>
          <cell r="F346">
            <v>246</v>
          </cell>
        </row>
        <row r="347">
          <cell r="B347" t="str">
            <v>MILLET HYBRID 9444 6X4.5KG BAG IN</v>
          </cell>
          <cell r="C347">
            <v>4500</v>
          </cell>
          <cell r="D347">
            <v>6</v>
          </cell>
          <cell r="E347">
            <v>85374532</v>
          </cell>
          <cell r="F347">
            <v>247</v>
          </cell>
        </row>
        <row r="348">
          <cell r="B348" t="str">
            <v>MILLET HYBRID 9444 GOLD 20X1.50KG BAG IN</v>
          </cell>
          <cell r="C348">
            <v>1500</v>
          </cell>
          <cell r="D348">
            <v>20</v>
          </cell>
          <cell r="E348">
            <v>80872666</v>
          </cell>
          <cell r="F348">
            <v>248</v>
          </cell>
        </row>
        <row r="349">
          <cell r="B349" t="str">
            <v>MILLET HYBRID 9444 GOLD 40X750G BAG IN</v>
          </cell>
          <cell r="C349">
            <v>750</v>
          </cell>
          <cell r="D349">
            <v>40</v>
          </cell>
          <cell r="E349">
            <v>80905521</v>
          </cell>
          <cell r="F349">
            <v>249</v>
          </cell>
        </row>
        <row r="350">
          <cell r="B350" t="str">
            <v>MILLET HYBRID 9444(G) 20X1.5KG BAG IN</v>
          </cell>
          <cell r="C350">
            <v>1500</v>
          </cell>
          <cell r="D350">
            <v>20</v>
          </cell>
          <cell r="E350">
            <v>79038208</v>
          </cell>
          <cell r="F350">
            <v>250</v>
          </cell>
        </row>
        <row r="351">
          <cell r="B351" t="str">
            <v>MILLET HYBRID 9450 20X1 5KG BAG IN</v>
          </cell>
          <cell r="C351">
            <v>1500</v>
          </cell>
          <cell r="D351">
            <v>20</v>
          </cell>
          <cell r="E351">
            <v>80228716</v>
          </cell>
          <cell r="F351">
            <v>251</v>
          </cell>
        </row>
        <row r="352">
          <cell r="B352" t="str">
            <v>MILLET HYBRID 9450 40X750GR BAG IN</v>
          </cell>
          <cell r="C352">
            <v>750</v>
          </cell>
          <cell r="D352">
            <v>40</v>
          </cell>
          <cell r="E352">
            <v>80264240</v>
          </cell>
          <cell r="F352">
            <v>252</v>
          </cell>
        </row>
        <row r="353">
          <cell r="B353" t="str">
            <v>MILLET HYBRID 9450 6X4.5KG BAG IN</v>
          </cell>
          <cell r="C353">
            <v>4500</v>
          </cell>
          <cell r="D353">
            <v>6</v>
          </cell>
          <cell r="E353">
            <v>84467723</v>
          </cell>
          <cell r="F353">
            <v>253</v>
          </cell>
        </row>
        <row r="354">
          <cell r="B354" t="str">
            <v>MILLET HYBRID 9454 20X1.5KG BAG IN</v>
          </cell>
          <cell r="C354">
            <v>1500</v>
          </cell>
          <cell r="D354">
            <v>20</v>
          </cell>
          <cell r="E354">
            <v>84983225</v>
          </cell>
          <cell r="F354">
            <v>254</v>
          </cell>
        </row>
        <row r="355">
          <cell r="B355" t="str">
            <v>MILLET HYBRID 9454 40X750G BAG IN</v>
          </cell>
          <cell r="C355">
            <v>750</v>
          </cell>
          <cell r="D355">
            <v>40</v>
          </cell>
          <cell r="E355">
            <v>84942723</v>
          </cell>
          <cell r="F355">
            <v>255</v>
          </cell>
        </row>
        <row r="356">
          <cell r="B356" t="str">
            <v>MILLET HYBRID 9461 20X1.5KG BAG IN</v>
          </cell>
          <cell r="C356">
            <v>1500</v>
          </cell>
          <cell r="D356">
            <v>20</v>
          </cell>
          <cell r="E356">
            <v>85365827</v>
          </cell>
          <cell r="F356">
            <v>256</v>
          </cell>
        </row>
        <row r="357">
          <cell r="B357" t="str">
            <v>MILLET HYBRID 9461 40X750G BAG IN</v>
          </cell>
          <cell r="C357">
            <v>750</v>
          </cell>
          <cell r="D357">
            <v>40</v>
          </cell>
          <cell r="E357">
            <v>85403168</v>
          </cell>
          <cell r="F357">
            <v>257</v>
          </cell>
        </row>
        <row r="358">
          <cell r="B358" t="str">
            <v>MILLET HYBRID MARUTEJ 20X1 5KG BAG IN</v>
          </cell>
          <cell r="C358">
            <v>1500</v>
          </cell>
          <cell r="D358">
            <v>20</v>
          </cell>
          <cell r="E358">
            <v>84469785</v>
          </cell>
          <cell r="F358">
            <v>258</v>
          </cell>
        </row>
        <row r="359">
          <cell r="B359" t="str">
            <v>MILLET HYBRID MARUTEJ 40X750GR BAG IN</v>
          </cell>
          <cell r="C359">
            <v>750</v>
          </cell>
          <cell r="D359">
            <v>40</v>
          </cell>
          <cell r="E359">
            <v>84416924</v>
          </cell>
          <cell r="F359">
            <v>259</v>
          </cell>
        </row>
        <row r="360">
          <cell r="B360" t="str">
            <v>MILLET HYBRID PA9072 20X1.5KG BAG IN</v>
          </cell>
          <cell r="C360">
            <v>1500</v>
          </cell>
          <cell r="D360">
            <v>20</v>
          </cell>
          <cell r="E360">
            <v>85427121</v>
          </cell>
          <cell r="F360">
            <v>260</v>
          </cell>
        </row>
        <row r="361">
          <cell r="B361" t="str">
            <v>MILLET HYBRID TEJAS (AP) 20X1.5KG BAG IN</v>
          </cell>
          <cell r="C361">
            <v>1500</v>
          </cell>
          <cell r="D361">
            <v>20</v>
          </cell>
          <cell r="E361">
            <v>79499809</v>
          </cell>
          <cell r="F361">
            <v>261</v>
          </cell>
        </row>
        <row r="362">
          <cell r="B362" t="str">
            <v>MILLET HYBRID TEJAS 40X750GR BAG IN</v>
          </cell>
          <cell r="C362">
            <v>750</v>
          </cell>
          <cell r="D362">
            <v>40</v>
          </cell>
          <cell r="E362">
            <v>79437293</v>
          </cell>
          <cell r="F362">
            <v>262</v>
          </cell>
        </row>
        <row r="363">
          <cell r="B363" t="str">
            <v>MILLET HYBRID XL51 20X1.5KG BAG IN</v>
          </cell>
          <cell r="C363">
            <v>1500</v>
          </cell>
          <cell r="D363">
            <v>20</v>
          </cell>
          <cell r="E363">
            <v>79468008</v>
          </cell>
          <cell r="F363">
            <v>263</v>
          </cell>
        </row>
        <row r="364">
          <cell r="B364" t="str">
            <v>MILLET HYBRID XL51 40X750GR BAG IN</v>
          </cell>
          <cell r="C364">
            <v>750</v>
          </cell>
          <cell r="D364">
            <v>40</v>
          </cell>
          <cell r="E364">
            <v>79505736</v>
          </cell>
          <cell r="F364">
            <v>264</v>
          </cell>
        </row>
        <row r="365">
          <cell r="B365" t="str">
            <v>MILLET PA 9072 (LOC) 12X2.25KG BAG IN</v>
          </cell>
          <cell r="C365">
            <v>2250</v>
          </cell>
          <cell r="D365">
            <v>12</v>
          </cell>
          <cell r="E365">
            <v>86192837</v>
          </cell>
          <cell r="F365">
            <v>265</v>
          </cell>
        </row>
        <row r="366">
          <cell r="B366" t="str">
            <v>MILLET PA 9180 (LOC) 20X1.50KG BAG IN</v>
          </cell>
          <cell r="C366">
            <v>1500</v>
          </cell>
          <cell r="D366">
            <v>20</v>
          </cell>
          <cell r="E366">
            <v>86706040</v>
          </cell>
          <cell r="F366">
            <v>915</v>
          </cell>
        </row>
        <row r="367">
          <cell r="B367" t="str">
            <v>MILLET PA 9285 (LOC) 20X1.50KG BAG IN</v>
          </cell>
          <cell r="C367">
            <v>1500</v>
          </cell>
          <cell r="D367">
            <v>20</v>
          </cell>
          <cell r="E367">
            <v>86224798</v>
          </cell>
          <cell r="F367">
            <v>1810</v>
          </cell>
        </row>
        <row r="368">
          <cell r="B368" t="str">
            <v>MILLET PA 9385(LOC) 12X2.25KG BAG IN</v>
          </cell>
          <cell r="C368">
            <v>2250</v>
          </cell>
          <cell r="D368">
            <v>12</v>
          </cell>
          <cell r="E368">
            <v>87480615</v>
          </cell>
          <cell r="F368">
            <v>1813</v>
          </cell>
        </row>
        <row r="369">
          <cell r="B369" t="str">
            <v>MILLET PA 9385(LOC) 20X1.5KG BAG IN</v>
          </cell>
          <cell r="C369">
            <v>1500</v>
          </cell>
          <cell r="D369">
            <v>20</v>
          </cell>
          <cell r="E369">
            <v>87480585</v>
          </cell>
          <cell r="F369">
            <v>1811</v>
          </cell>
        </row>
        <row r="370">
          <cell r="B370" t="str">
            <v>MILLET PA 9385(LOC) 6X4.5KG BAG IN</v>
          </cell>
          <cell r="C370">
            <v>4500</v>
          </cell>
          <cell r="D370">
            <v>6</v>
          </cell>
          <cell r="E370">
            <v>87480607</v>
          </cell>
          <cell r="F370">
            <v>1812</v>
          </cell>
        </row>
        <row r="371">
          <cell r="B371" t="str">
            <v>MOMIJI WG85 50X60G BOT IN</v>
          </cell>
          <cell r="C371">
            <v>60</v>
          </cell>
          <cell r="D371">
            <v>50</v>
          </cell>
          <cell r="E371">
            <v>86271389</v>
          </cell>
          <cell r="F371">
            <v>919</v>
          </cell>
        </row>
        <row r="372">
          <cell r="B372" t="str">
            <v>MONCEREN SC250 10X1L BOT IN</v>
          </cell>
          <cell r="C372">
            <v>1000</v>
          </cell>
          <cell r="D372">
            <v>10</v>
          </cell>
          <cell r="E372">
            <v>5949571</v>
          </cell>
          <cell r="F372">
            <v>266</v>
          </cell>
        </row>
        <row r="373">
          <cell r="B373" t="str">
            <v>MONCEREN SC250 20X500ML BOT IN</v>
          </cell>
          <cell r="C373">
            <v>500</v>
          </cell>
          <cell r="D373">
            <v>20</v>
          </cell>
          <cell r="E373">
            <v>5979454</v>
          </cell>
          <cell r="F373">
            <v>267</v>
          </cell>
        </row>
        <row r="374">
          <cell r="B374" t="str">
            <v>MONCEREN SC250 40X250ML BOT IN</v>
          </cell>
          <cell r="C374">
            <v>250</v>
          </cell>
          <cell r="D374">
            <v>40</v>
          </cell>
          <cell r="E374">
            <v>5818590</v>
          </cell>
          <cell r="F374">
            <v>268</v>
          </cell>
        </row>
        <row r="375">
          <cell r="B375" t="str">
            <v>MONCEREN SC250 50X100ML BOT IN</v>
          </cell>
          <cell r="C375">
            <v>100</v>
          </cell>
          <cell r="D375">
            <v>50</v>
          </cell>
          <cell r="E375">
            <v>5978806</v>
          </cell>
          <cell r="F375">
            <v>269</v>
          </cell>
        </row>
        <row r="376">
          <cell r="B376" t="str">
            <v>MOVENTO ENERGY SC240 100X50ML BOT IN</v>
          </cell>
          <cell r="C376">
            <v>50</v>
          </cell>
          <cell r="D376">
            <v>100</v>
          </cell>
          <cell r="E376">
            <v>80542461</v>
          </cell>
          <cell r="F376">
            <v>270</v>
          </cell>
        </row>
        <row r="377">
          <cell r="B377" t="str">
            <v>MOVENTO ENERGY SC240 10X1L BOT IN</v>
          </cell>
          <cell r="C377">
            <v>1000</v>
          </cell>
          <cell r="D377">
            <v>10</v>
          </cell>
          <cell r="E377">
            <v>79556837</v>
          </cell>
          <cell r="F377">
            <v>271</v>
          </cell>
        </row>
        <row r="378">
          <cell r="B378" t="str">
            <v>MOVENTO ENERGY SC240 20X500ML BOT IN</v>
          </cell>
          <cell r="C378">
            <v>500</v>
          </cell>
          <cell r="D378">
            <v>20</v>
          </cell>
          <cell r="E378">
            <v>80492480</v>
          </cell>
          <cell r="F378">
            <v>272</v>
          </cell>
        </row>
        <row r="379">
          <cell r="B379" t="str">
            <v>MOVENTO ENERGY SC240 40X250ML BOT IN</v>
          </cell>
          <cell r="C379">
            <v>250</v>
          </cell>
          <cell r="D379">
            <v>40</v>
          </cell>
          <cell r="E379">
            <v>79679505</v>
          </cell>
          <cell r="F379">
            <v>273</v>
          </cell>
        </row>
        <row r="380">
          <cell r="B380" t="str">
            <v>MOVENTO ENERGY SC240 50X100ML BOT IN</v>
          </cell>
          <cell r="C380">
            <v>100</v>
          </cell>
          <cell r="D380">
            <v>50</v>
          </cell>
          <cell r="E380">
            <v>79722605</v>
          </cell>
          <cell r="F380">
            <v>274</v>
          </cell>
        </row>
        <row r="381">
          <cell r="B381" t="str">
            <v>MOVENTO OD150 10X1L BOT IN</v>
          </cell>
          <cell r="C381">
            <v>1000</v>
          </cell>
          <cell r="D381">
            <v>10</v>
          </cell>
          <cell r="E381">
            <v>81732884</v>
          </cell>
          <cell r="F381">
            <v>275</v>
          </cell>
        </row>
        <row r="382">
          <cell r="B382" t="str">
            <v>MOVENTO OD150 20X500ML BOT IN</v>
          </cell>
          <cell r="C382">
            <v>500</v>
          </cell>
          <cell r="D382">
            <v>20</v>
          </cell>
          <cell r="E382">
            <v>81679703</v>
          </cell>
          <cell r="F382">
            <v>276</v>
          </cell>
        </row>
        <row r="383">
          <cell r="B383" t="str">
            <v>MOVENTO OD150 40X250ML BOT IN</v>
          </cell>
          <cell r="C383">
            <v>250</v>
          </cell>
          <cell r="D383">
            <v>40</v>
          </cell>
          <cell r="E383">
            <v>81714150</v>
          </cell>
          <cell r="F383">
            <v>277</v>
          </cell>
        </row>
        <row r="384">
          <cell r="B384" t="str">
            <v>MUSTARD 5111 24X1.25KG BAG IN</v>
          </cell>
          <cell r="C384">
            <v>1250</v>
          </cell>
          <cell r="D384">
            <v>24</v>
          </cell>
          <cell r="E384">
            <v>80969724</v>
          </cell>
          <cell r="F384">
            <v>1814</v>
          </cell>
        </row>
        <row r="385">
          <cell r="B385" t="str">
            <v>MUSTARD 5111 30X1KG BAG IN</v>
          </cell>
          <cell r="C385">
            <v>1000</v>
          </cell>
          <cell r="D385">
            <v>30</v>
          </cell>
          <cell r="E385">
            <v>80944993</v>
          </cell>
          <cell r="F385">
            <v>1815</v>
          </cell>
        </row>
        <row r="386">
          <cell r="B386" t="str">
            <v>MUSTARD 5222 30X1KG BAG IN</v>
          </cell>
          <cell r="C386">
            <v>1000</v>
          </cell>
          <cell r="D386">
            <v>30</v>
          </cell>
          <cell r="E386">
            <v>81740844</v>
          </cell>
          <cell r="F386">
            <v>278</v>
          </cell>
        </row>
        <row r="387">
          <cell r="B387" t="str">
            <v>MUSTARD 5222 60X500G BAG IN</v>
          </cell>
          <cell r="C387">
            <v>500</v>
          </cell>
          <cell r="D387">
            <v>60</v>
          </cell>
          <cell r="E387">
            <v>81771014</v>
          </cell>
          <cell r="F387">
            <v>279</v>
          </cell>
        </row>
        <row r="388">
          <cell r="B388" t="str">
            <v>MUSTARD 5444 24X1.25KG BAG IN</v>
          </cell>
          <cell r="C388">
            <v>1250</v>
          </cell>
          <cell r="D388">
            <v>24</v>
          </cell>
          <cell r="E388">
            <v>79560745</v>
          </cell>
          <cell r="F388">
            <v>280</v>
          </cell>
        </row>
        <row r="389">
          <cell r="B389" t="str">
            <v>MUSTARD 5444 30X1KG BAG IN</v>
          </cell>
          <cell r="C389">
            <v>1000</v>
          </cell>
          <cell r="D389">
            <v>30</v>
          </cell>
          <cell r="E389">
            <v>79430108</v>
          </cell>
          <cell r="F389">
            <v>281</v>
          </cell>
        </row>
        <row r="390">
          <cell r="B390" t="str">
            <v>MUSTARD 5450 24X1.25KG BAG IN</v>
          </cell>
          <cell r="C390">
            <v>1250</v>
          </cell>
          <cell r="D390">
            <v>24</v>
          </cell>
          <cell r="E390">
            <v>79902069</v>
          </cell>
          <cell r="F390">
            <v>282</v>
          </cell>
        </row>
        <row r="391">
          <cell r="B391" t="str">
            <v>MUSTARD 5450 48X625GR BAG IN</v>
          </cell>
          <cell r="C391">
            <v>625</v>
          </cell>
          <cell r="D391">
            <v>48</v>
          </cell>
          <cell r="E391">
            <v>80952317</v>
          </cell>
          <cell r="F391">
            <v>283</v>
          </cell>
        </row>
        <row r="392">
          <cell r="B392" t="str">
            <v>MUSTARD KESARI 5111 60X500G BAG IN</v>
          </cell>
          <cell r="C392">
            <v>500</v>
          </cell>
          <cell r="D392">
            <v>60</v>
          </cell>
          <cell r="E392">
            <v>80926286</v>
          </cell>
          <cell r="F392">
            <v>284</v>
          </cell>
        </row>
        <row r="393">
          <cell r="B393" t="str">
            <v>MUSTARD KESARI GOLD 30X1KG BAG IN</v>
          </cell>
          <cell r="C393">
            <v>1000</v>
          </cell>
          <cell r="D393">
            <v>30</v>
          </cell>
          <cell r="E393">
            <v>84409936</v>
          </cell>
          <cell r="F393">
            <v>1816</v>
          </cell>
        </row>
        <row r="394">
          <cell r="B394" t="str">
            <v>MUSTARD KESARI GOLD 60X500GR BAG IN</v>
          </cell>
          <cell r="C394">
            <v>500</v>
          </cell>
          <cell r="D394">
            <v>60</v>
          </cell>
          <cell r="E394">
            <v>84129151</v>
          </cell>
          <cell r="F394">
            <v>285</v>
          </cell>
        </row>
        <row r="395">
          <cell r="B395" t="str">
            <v>MUSTARD PA 5210 (LOC) 30X1KG BAG IN</v>
          </cell>
          <cell r="C395">
            <v>1000</v>
          </cell>
          <cell r="D395">
            <v>30</v>
          </cell>
          <cell r="E395">
            <v>86195089</v>
          </cell>
          <cell r="F395">
            <v>911</v>
          </cell>
        </row>
        <row r="396">
          <cell r="B396" t="str">
            <v>MUSTARD PA 5210 (LOC) 60X500G BAG IN</v>
          </cell>
          <cell r="C396">
            <v>500</v>
          </cell>
          <cell r="D396">
            <v>60</v>
          </cell>
          <cell r="E396">
            <v>86735318</v>
          </cell>
          <cell r="F396">
            <v>912</v>
          </cell>
        </row>
        <row r="397">
          <cell r="B397" t="str">
            <v>MUSTARD PA 5232 (LOC) 150X200G BAG IN</v>
          </cell>
          <cell r="C397">
            <v>200</v>
          </cell>
          <cell r="D397">
            <v>150</v>
          </cell>
          <cell r="E397">
            <v>86715570</v>
          </cell>
          <cell r="F397">
            <v>1817</v>
          </cell>
        </row>
        <row r="398">
          <cell r="B398" t="str">
            <v>MUSTARD PA 5232 (LOC) 30X1KG BAG IN</v>
          </cell>
          <cell r="C398">
            <v>1000</v>
          </cell>
          <cell r="D398">
            <v>30</v>
          </cell>
          <cell r="E398">
            <v>86735628</v>
          </cell>
          <cell r="F398">
            <v>913</v>
          </cell>
        </row>
        <row r="399">
          <cell r="B399" t="str">
            <v>MUSTARD PA 5232 (LOC) 60X500 BAG IN</v>
          </cell>
          <cell r="C399">
            <v>500</v>
          </cell>
          <cell r="D399">
            <v>60</v>
          </cell>
          <cell r="E399">
            <v>86744325</v>
          </cell>
          <cell r="F399">
            <v>1818</v>
          </cell>
        </row>
        <row r="400">
          <cell r="B400" t="str">
            <v>MUSTARD RV K-100 60X500GR BAG IN</v>
          </cell>
          <cell r="C400">
            <v>500</v>
          </cell>
          <cell r="D400">
            <v>60</v>
          </cell>
          <cell r="E400">
            <v>79417004</v>
          </cell>
          <cell r="F400">
            <v>1819</v>
          </cell>
        </row>
        <row r="401">
          <cell r="B401" t="str">
            <v>MUSTARD VARIETY 4001 30X1KG BAG IN</v>
          </cell>
          <cell r="C401">
            <v>1000</v>
          </cell>
          <cell r="D401">
            <v>30</v>
          </cell>
          <cell r="E401">
            <v>56000260</v>
          </cell>
          <cell r="F401">
            <v>286</v>
          </cell>
        </row>
        <row r="402">
          <cell r="B402" t="str">
            <v>MUSTARD VARIETY K-100 30X1KG BAG IN</v>
          </cell>
          <cell r="C402">
            <v>1000</v>
          </cell>
          <cell r="D402">
            <v>30</v>
          </cell>
          <cell r="E402">
            <v>56000287</v>
          </cell>
          <cell r="F402">
            <v>287</v>
          </cell>
        </row>
        <row r="403">
          <cell r="B403" t="str">
            <v>MUSTARD VARIETY P.SONA 30X1KG BAG IN</v>
          </cell>
          <cell r="C403">
            <v>1000</v>
          </cell>
          <cell r="D403">
            <v>30</v>
          </cell>
          <cell r="E403">
            <v>56000309</v>
          </cell>
          <cell r="F403">
            <v>288</v>
          </cell>
        </row>
        <row r="404">
          <cell r="B404" t="str">
            <v>NATIVO WG75 100X50GR BAG IN</v>
          </cell>
          <cell r="C404">
            <v>50</v>
          </cell>
          <cell r="D404">
            <v>100</v>
          </cell>
          <cell r="E404">
            <v>80580061</v>
          </cell>
          <cell r="F404">
            <v>289</v>
          </cell>
        </row>
        <row r="405">
          <cell r="B405" t="str">
            <v>NATIVO WG75 10X1KG BAG IN</v>
          </cell>
          <cell r="C405">
            <v>1000</v>
          </cell>
          <cell r="D405">
            <v>10</v>
          </cell>
          <cell r="E405">
            <v>80525346</v>
          </cell>
          <cell r="F405">
            <v>290</v>
          </cell>
        </row>
        <row r="406">
          <cell r="B406" t="str">
            <v>NATIVO WG75 20X(10X10GR) BAG IN</v>
          </cell>
          <cell r="C406">
            <v>10</v>
          </cell>
          <cell r="D406">
            <v>20</v>
          </cell>
          <cell r="E406">
            <v>80899920</v>
          </cell>
          <cell r="F406">
            <v>291</v>
          </cell>
        </row>
        <row r="407">
          <cell r="B407" t="str">
            <v>NATIVO WG75 20X500GR BAG IN</v>
          </cell>
          <cell r="C407">
            <v>500</v>
          </cell>
          <cell r="D407">
            <v>20</v>
          </cell>
          <cell r="E407">
            <v>79198698</v>
          </cell>
          <cell r="F407">
            <v>292</v>
          </cell>
        </row>
        <row r="408">
          <cell r="B408" t="str">
            <v>NATIVO WG75 40X250GR BAG IN</v>
          </cell>
          <cell r="C408">
            <v>250</v>
          </cell>
          <cell r="D408">
            <v>40</v>
          </cell>
          <cell r="E408">
            <v>79237790</v>
          </cell>
          <cell r="F408">
            <v>293</v>
          </cell>
        </row>
        <row r="409">
          <cell r="B409" t="str">
            <v>NATIVO WG75 50X100GR BAG IN</v>
          </cell>
          <cell r="C409">
            <v>100</v>
          </cell>
          <cell r="D409">
            <v>50</v>
          </cell>
          <cell r="E409">
            <v>79304102</v>
          </cell>
          <cell r="F409">
            <v>294</v>
          </cell>
        </row>
        <row r="410">
          <cell r="B410" t="str">
            <v>OBERON (T) SC240 100X50ML BOT IN</v>
          </cell>
          <cell r="C410">
            <v>50</v>
          </cell>
          <cell r="D410">
            <v>100</v>
          </cell>
          <cell r="E410">
            <v>80021674</v>
          </cell>
          <cell r="F410">
            <v>295</v>
          </cell>
        </row>
        <row r="411">
          <cell r="B411" t="str">
            <v>OBERON (T) SC240 10X1L BOT IN</v>
          </cell>
          <cell r="C411">
            <v>1000</v>
          </cell>
          <cell r="D411">
            <v>10</v>
          </cell>
          <cell r="E411">
            <v>80209037</v>
          </cell>
          <cell r="F411">
            <v>296</v>
          </cell>
        </row>
        <row r="412">
          <cell r="B412" t="str">
            <v>OBERON (T) SC240 20X500ML BOT IN</v>
          </cell>
          <cell r="C412">
            <v>500</v>
          </cell>
          <cell r="D412">
            <v>20</v>
          </cell>
          <cell r="E412">
            <v>80026471</v>
          </cell>
          <cell r="F412">
            <v>297</v>
          </cell>
        </row>
        <row r="413">
          <cell r="B413" t="str">
            <v>OBERON (T) SC240 2X5L BOT IN</v>
          </cell>
          <cell r="C413">
            <v>5000</v>
          </cell>
          <cell r="D413">
            <v>2</v>
          </cell>
          <cell r="E413">
            <v>80007027</v>
          </cell>
          <cell r="F413">
            <v>298</v>
          </cell>
        </row>
        <row r="414">
          <cell r="B414" t="str">
            <v>OBERON (T) SC240 40X200ML BOT IN</v>
          </cell>
          <cell r="C414">
            <v>200</v>
          </cell>
          <cell r="D414">
            <v>40</v>
          </cell>
          <cell r="E414">
            <v>79971362</v>
          </cell>
          <cell r="F414">
            <v>299</v>
          </cell>
        </row>
        <row r="415">
          <cell r="B415" t="str">
            <v>OBERON (T) SC240 50X100ML BOT IN</v>
          </cell>
          <cell r="C415">
            <v>100</v>
          </cell>
          <cell r="D415">
            <v>50</v>
          </cell>
          <cell r="E415">
            <v>79998538</v>
          </cell>
          <cell r="F415">
            <v>300</v>
          </cell>
        </row>
        <row r="416">
          <cell r="B416" t="str">
            <v>OBERON (T) SC240 5X2L BOT IN</v>
          </cell>
          <cell r="C416">
            <v>2000</v>
          </cell>
          <cell r="D416">
            <v>5</v>
          </cell>
          <cell r="E416">
            <v>79985355</v>
          </cell>
          <cell r="F416">
            <v>301</v>
          </cell>
        </row>
        <row r="417">
          <cell r="B417" t="str">
            <v>OBERON SC240 100X50ML BOT BD</v>
          </cell>
          <cell r="C417">
            <v>50</v>
          </cell>
          <cell r="D417">
            <v>100</v>
          </cell>
          <cell r="E417">
            <v>84459100</v>
          </cell>
          <cell r="F417">
            <v>302</v>
          </cell>
        </row>
        <row r="418">
          <cell r="B418" t="str">
            <v>OBERON SC240 4X5L BOT BD</v>
          </cell>
          <cell r="C418">
            <v>5000</v>
          </cell>
          <cell r="D418">
            <v>4</v>
          </cell>
          <cell r="E418">
            <v>84507377</v>
          </cell>
          <cell r="F418">
            <v>303</v>
          </cell>
        </row>
        <row r="419">
          <cell r="B419" t="str">
            <v>PLANOFIX AL45 50X100ML BOT PK</v>
          </cell>
          <cell r="C419">
            <v>100</v>
          </cell>
          <cell r="D419">
            <v>50</v>
          </cell>
          <cell r="E419">
            <v>60832151</v>
          </cell>
          <cell r="F419">
            <v>304</v>
          </cell>
        </row>
        <row r="420">
          <cell r="B420" t="str">
            <v>PLANOFIX SL4 5 20X500ML BOT IN</v>
          </cell>
          <cell r="C420">
            <v>500</v>
          </cell>
          <cell r="D420">
            <v>20</v>
          </cell>
          <cell r="E420">
            <v>3825136</v>
          </cell>
          <cell r="F420">
            <v>305</v>
          </cell>
        </row>
        <row r="421">
          <cell r="B421" t="str">
            <v>PLANOFIX SL4 5 40X250ML BOT IN</v>
          </cell>
          <cell r="C421">
            <v>250</v>
          </cell>
          <cell r="D421">
            <v>40</v>
          </cell>
          <cell r="E421">
            <v>3825128</v>
          </cell>
          <cell r="F421">
            <v>306</v>
          </cell>
        </row>
        <row r="422">
          <cell r="B422" t="str">
            <v>PLANOFIX SL4 5 4X5L BOT IN</v>
          </cell>
          <cell r="C422">
            <v>5000</v>
          </cell>
          <cell r="D422">
            <v>4</v>
          </cell>
          <cell r="E422">
            <v>3825144</v>
          </cell>
          <cell r="F422">
            <v>1820</v>
          </cell>
        </row>
        <row r="423">
          <cell r="B423" t="str">
            <v>PLANOFIX SL4 5 50X100ML BOT IN</v>
          </cell>
          <cell r="C423">
            <v>100</v>
          </cell>
          <cell r="D423">
            <v>50</v>
          </cell>
          <cell r="E423">
            <v>3825098</v>
          </cell>
          <cell r="F423">
            <v>307</v>
          </cell>
        </row>
        <row r="424">
          <cell r="B424" t="str">
            <v>PLANOFIX SL45 10X1L BOT IN</v>
          </cell>
          <cell r="C424">
            <v>1000</v>
          </cell>
          <cell r="D424">
            <v>10</v>
          </cell>
          <cell r="E424">
            <v>3825101</v>
          </cell>
          <cell r="F424">
            <v>308</v>
          </cell>
        </row>
        <row r="425">
          <cell r="B425" t="str">
            <v>PREMISE SC350 10X1L BOT IN</v>
          </cell>
          <cell r="C425">
            <v>1000</v>
          </cell>
          <cell r="D425">
            <v>10</v>
          </cell>
          <cell r="E425">
            <v>84924253</v>
          </cell>
          <cell r="F425">
            <v>421</v>
          </cell>
        </row>
        <row r="426">
          <cell r="B426" t="str">
            <v>PREMISE SC350 2X5L BOT IN</v>
          </cell>
          <cell r="C426">
            <v>5000</v>
          </cell>
          <cell r="D426">
            <v>2</v>
          </cell>
          <cell r="E426">
            <v>79874294</v>
          </cell>
          <cell r="F426">
            <v>422</v>
          </cell>
        </row>
        <row r="427">
          <cell r="B427" t="str">
            <v>PREMISE SC350 40X250ML BOT IN</v>
          </cell>
          <cell r="C427">
            <v>250</v>
          </cell>
          <cell r="D427">
            <v>40</v>
          </cell>
          <cell r="E427">
            <v>80213867</v>
          </cell>
          <cell r="F427">
            <v>423</v>
          </cell>
        </row>
        <row r="428">
          <cell r="B428" t="str">
            <v>PROFILER WG71 11 100X50GR BAG IN</v>
          </cell>
          <cell r="C428">
            <v>50</v>
          </cell>
          <cell r="D428">
            <v>100</v>
          </cell>
          <cell r="E428">
            <v>84459496</v>
          </cell>
          <cell r="F428">
            <v>309</v>
          </cell>
        </row>
        <row r="429">
          <cell r="B429" t="str">
            <v>PROFILER WG71 11 10X1KG BAG IN</v>
          </cell>
          <cell r="C429">
            <v>1000</v>
          </cell>
          <cell r="D429">
            <v>10</v>
          </cell>
          <cell r="E429">
            <v>80478488</v>
          </cell>
          <cell r="F429">
            <v>310</v>
          </cell>
        </row>
        <row r="430">
          <cell r="B430" t="str">
            <v>PROFILER WG71 11 20X250GR BAG IN</v>
          </cell>
          <cell r="C430">
            <v>250</v>
          </cell>
          <cell r="D430">
            <v>20</v>
          </cell>
          <cell r="E430">
            <v>80532261</v>
          </cell>
          <cell r="F430">
            <v>311</v>
          </cell>
        </row>
        <row r="431">
          <cell r="B431" t="str">
            <v>PROFILER WG71 11 5X2KG BAG IN</v>
          </cell>
          <cell r="C431">
            <v>2000</v>
          </cell>
          <cell r="D431">
            <v>5</v>
          </cell>
          <cell r="E431">
            <v>84437425</v>
          </cell>
          <cell r="F431">
            <v>312</v>
          </cell>
        </row>
        <row r="432">
          <cell r="B432" t="str">
            <v>QUICK BAYT GR0 5 2X(20X50GR) BAG IN</v>
          </cell>
          <cell r="C432">
            <v>50</v>
          </cell>
          <cell r="D432">
            <v>40</v>
          </cell>
          <cell r="E432">
            <v>81777012</v>
          </cell>
          <cell r="F432">
            <v>424</v>
          </cell>
        </row>
        <row r="433">
          <cell r="B433" t="str">
            <v>QUICK BAYT GR0 5 4X2KG DRM IN</v>
          </cell>
          <cell r="C433">
            <v>2000</v>
          </cell>
          <cell r="D433">
            <v>4</v>
          </cell>
          <cell r="E433">
            <v>80507569</v>
          </cell>
          <cell r="F433">
            <v>425</v>
          </cell>
        </row>
        <row r="434">
          <cell r="B434" t="str">
            <v>RACUMIN SURE RB0 005 10X(20X100G) BAG IN</v>
          </cell>
          <cell r="C434">
            <v>100</v>
          </cell>
          <cell r="D434">
            <v>200</v>
          </cell>
          <cell r="E434">
            <v>80890192</v>
          </cell>
          <cell r="F434">
            <v>426</v>
          </cell>
        </row>
        <row r="435">
          <cell r="B435" t="str">
            <v>RAFT EC60 10X1L BOT IN</v>
          </cell>
          <cell r="C435">
            <v>1000</v>
          </cell>
          <cell r="D435">
            <v>10</v>
          </cell>
          <cell r="E435">
            <v>3825322</v>
          </cell>
          <cell r="F435">
            <v>313</v>
          </cell>
        </row>
        <row r="436">
          <cell r="B436" t="str">
            <v>RAFT EC60 20X500ML BOT IN</v>
          </cell>
          <cell r="C436">
            <v>500</v>
          </cell>
          <cell r="D436">
            <v>20</v>
          </cell>
          <cell r="E436">
            <v>3825349</v>
          </cell>
          <cell r="F436">
            <v>314</v>
          </cell>
        </row>
        <row r="437">
          <cell r="B437" t="str">
            <v>RAFT EC60 40X250ML BOT IN</v>
          </cell>
          <cell r="C437">
            <v>250</v>
          </cell>
          <cell r="D437">
            <v>40</v>
          </cell>
          <cell r="E437">
            <v>3825330</v>
          </cell>
          <cell r="F437">
            <v>315</v>
          </cell>
        </row>
        <row r="438">
          <cell r="B438" t="str">
            <v>RAXIL (T) DS2 2X5KG BAG IN</v>
          </cell>
          <cell r="C438">
            <v>5000</v>
          </cell>
          <cell r="D438">
            <v>2</v>
          </cell>
          <cell r="E438">
            <v>79909624</v>
          </cell>
          <cell r="F438">
            <v>316</v>
          </cell>
        </row>
        <row r="439">
          <cell r="B439" t="str">
            <v>RAXIL (T) DS2 5X(10X100GR) BAG IN</v>
          </cell>
          <cell r="C439">
            <v>100</v>
          </cell>
          <cell r="D439">
            <v>50</v>
          </cell>
          <cell r="E439">
            <v>79928386</v>
          </cell>
          <cell r="F439">
            <v>317</v>
          </cell>
        </row>
        <row r="440">
          <cell r="B440" t="str">
            <v>RAXIL (T) DS2 5X(25X40GR) BAG IN</v>
          </cell>
          <cell r="C440">
            <v>40</v>
          </cell>
          <cell r="D440">
            <v>125</v>
          </cell>
          <cell r="E440">
            <v>79923708</v>
          </cell>
          <cell r="F440">
            <v>318</v>
          </cell>
        </row>
        <row r="441">
          <cell r="B441" t="str">
            <v>RAXIL EASY FS60 100X50ML BOT IN</v>
          </cell>
          <cell r="C441">
            <v>50</v>
          </cell>
          <cell r="D441">
            <v>100</v>
          </cell>
          <cell r="E441">
            <v>79724349</v>
          </cell>
          <cell r="F441">
            <v>319</v>
          </cell>
        </row>
        <row r="442">
          <cell r="B442" t="str">
            <v>RAXIL EASY FS60 10X(20X13.4ML) BOT IN</v>
          </cell>
          <cell r="C442">
            <v>1</v>
          </cell>
          <cell r="D442">
            <v>200</v>
          </cell>
          <cell r="E442">
            <v>84911186</v>
          </cell>
          <cell r="F442">
            <v>320</v>
          </cell>
        </row>
        <row r="443">
          <cell r="B443" t="str">
            <v>RAXIL EASY FS60 10X1L BOT IN</v>
          </cell>
          <cell r="C443">
            <v>1000</v>
          </cell>
          <cell r="D443">
            <v>10</v>
          </cell>
          <cell r="E443">
            <v>80044240</v>
          </cell>
          <cell r="F443">
            <v>321</v>
          </cell>
        </row>
        <row r="444">
          <cell r="B444" t="str">
            <v>RAXIL EASY FS60 40X250ML BOT IN</v>
          </cell>
          <cell r="C444">
            <v>250</v>
          </cell>
          <cell r="D444">
            <v>40</v>
          </cell>
          <cell r="E444">
            <v>80009135</v>
          </cell>
          <cell r="F444">
            <v>322</v>
          </cell>
        </row>
        <row r="445">
          <cell r="B445" t="str">
            <v>RAXIL EASY FS60 50X100ML BOT IN</v>
          </cell>
          <cell r="C445">
            <v>100</v>
          </cell>
          <cell r="D445">
            <v>50</v>
          </cell>
          <cell r="E445">
            <v>79713282</v>
          </cell>
          <cell r="F445">
            <v>323</v>
          </cell>
        </row>
        <row r="446">
          <cell r="B446" t="str">
            <v>REGENT (T) SC50 10X1L BOT IN</v>
          </cell>
          <cell r="C446">
            <v>1000</v>
          </cell>
          <cell r="D446">
            <v>10</v>
          </cell>
          <cell r="E446">
            <v>5962667</v>
          </cell>
          <cell r="F446">
            <v>324</v>
          </cell>
        </row>
        <row r="447">
          <cell r="B447" t="str">
            <v>REGENT (T) SC50 20X250ML BOT IN</v>
          </cell>
          <cell r="C447">
            <v>250</v>
          </cell>
          <cell r="D447">
            <v>20</v>
          </cell>
          <cell r="E447">
            <v>5976951</v>
          </cell>
          <cell r="F447">
            <v>325</v>
          </cell>
        </row>
        <row r="448">
          <cell r="B448" t="str">
            <v>REGENT (T) SC50 20X500ML BOT IN</v>
          </cell>
          <cell r="C448">
            <v>500</v>
          </cell>
          <cell r="D448">
            <v>20</v>
          </cell>
          <cell r="E448">
            <v>5987678</v>
          </cell>
          <cell r="F448">
            <v>326</v>
          </cell>
        </row>
        <row r="449">
          <cell r="B449" t="str">
            <v>REGENT (T) SC50 50X100ML BOT IN</v>
          </cell>
          <cell r="C449">
            <v>100</v>
          </cell>
          <cell r="D449">
            <v>50</v>
          </cell>
          <cell r="E449">
            <v>5975343</v>
          </cell>
          <cell r="F449">
            <v>327</v>
          </cell>
        </row>
        <row r="450">
          <cell r="B450" t="str">
            <v>REGENT GOLD SC200 100X50ML BOT IN</v>
          </cell>
          <cell r="C450">
            <v>50</v>
          </cell>
          <cell r="D450">
            <v>100</v>
          </cell>
          <cell r="E450">
            <v>84107808</v>
          </cell>
          <cell r="F450">
            <v>328</v>
          </cell>
        </row>
        <row r="451">
          <cell r="B451" t="str">
            <v>REGENT GOLD SC200 10X1L BOT IN</v>
          </cell>
          <cell r="C451">
            <v>1000</v>
          </cell>
          <cell r="D451">
            <v>10</v>
          </cell>
          <cell r="E451">
            <v>80902387</v>
          </cell>
          <cell r="F451">
            <v>329</v>
          </cell>
        </row>
        <row r="452">
          <cell r="B452" t="str">
            <v>REGENT GOLD SC200 20X500ML BOT IN</v>
          </cell>
          <cell r="C452">
            <v>500</v>
          </cell>
          <cell r="D452">
            <v>20</v>
          </cell>
          <cell r="E452">
            <v>81741565</v>
          </cell>
          <cell r="F452">
            <v>330</v>
          </cell>
        </row>
        <row r="453">
          <cell r="B453" t="str">
            <v>REGENT GOLD SC200 40X250ML BOT IN</v>
          </cell>
          <cell r="C453">
            <v>250</v>
          </cell>
          <cell r="D453">
            <v>40</v>
          </cell>
          <cell r="E453">
            <v>84126616</v>
          </cell>
          <cell r="F453">
            <v>331</v>
          </cell>
        </row>
        <row r="454">
          <cell r="B454" t="str">
            <v>REGENT GOLD SC200 50X100ML BOT IN</v>
          </cell>
          <cell r="C454">
            <v>100</v>
          </cell>
          <cell r="D454">
            <v>50</v>
          </cell>
          <cell r="E454">
            <v>84133965</v>
          </cell>
          <cell r="F454">
            <v>332</v>
          </cell>
        </row>
        <row r="455">
          <cell r="B455" t="str">
            <v>REGENT GR0 3 1X25KG BOX WW</v>
          </cell>
          <cell r="C455">
            <v>25000</v>
          </cell>
          <cell r="D455">
            <v>1</v>
          </cell>
          <cell r="E455">
            <v>79384181</v>
          </cell>
          <cell r="F455">
            <v>333</v>
          </cell>
        </row>
        <row r="456">
          <cell r="B456" t="str">
            <v>REGENT GR0 3 1X25KG DRM IN</v>
          </cell>
          <cell r="C456">
            <v>25000</v>
          </cell>
          <cell r="D456">
            <v>1</v>
          </cell>
          <cell r="E456">
            <v>3825411</v>
          </cell>
          <cell r="F456">
            <v>334</v>
          </cell>
        </row>
        <row r="457">
          <cell r="B457" t="str">
            <v>REGENT GR0 3 20X1KG BAG IN</v>
          </cell>
          <cell r="C457">
            <v>1000</v>
          </cell>
          <cell r="D457">
            <v>20</v>
          </cell>
          <cell r="E457">
            <v>79667140</v>
          </cell>
          <cell r="F457">
            <v>335</v>
          </cell>
        </row>
        <row r="458">
          <cell r="B458" t="str">
            <v>REGENT GR0 3 4X5KG BAG IN</v>
          </cell>
          <cell r="C458">
            <v>5000</v>
          </cell>
          <cell r="D458">
            <v>4</v>
          </cell>
          <cell r="E458">
            <v>80018703</v>
          </cell>
          <cell r="F458">
            <v>336</v>
          </cell>
        </row>
        <row r="459">
          <cell r="B459" t="str">
            <v>REGENT ULTRA GR0 6 1X20KG BAG IN</v>
          </cell>
          <cell r="C459">
            <v>20000</v>
          </cell>
          <cell r="D459">
            <v>1</v>
          </cell>
          <cell r="E459">
            <v>81749485</v>
          </cell>
          <cell r="F459">
            <v>337</v>
          </cell>
        </row>
        <row r="460">
          <cell r="B460" t="str">
            <v>REGENT ULTRA GR0 6 20X1KG BAG IN</v>
          </cell>
          <cell r="C460">
            <v>1000</v>
          </cell>
          <cell r="D460">
            <v>20</v>
          </cell>
          <cell r="E460">
            <v>84120863</v>
          </cell>
          <cell r="F460">
            <v>338</v>
          </cell>
        </row>
        <row r="461">
          <cell r="B461" t="str">
            <v>REGENT ULTRA GR0 6 5X4KG BAG IN</v>
          </cell>
          <cell r="C461">
            <v>4000</v>
          </cell>
          <cell r="D461">
            <v>5</v>
          </cell>
          <cell r="E461">
            <v>84093394</v>
          </cell>
          <cell r="F461">
            <v>339</v>
          </cell>
        </row>
        <row r="462">
          <cell r="B462" t="str">
            <v>REGENT ULTRA GR0.6 2X10KG BAG IN</v>
          </cell>
          <cell r="C462">
            <v>10000</v>
          </cell>
          <cell r="D462">
            <v>2</v>
          </cell>
          <cell r="E462">
            <v>85826182</v>
          </cell>
          <cell r="F462">
            <v>340</v>
          </cell>
        </row>
        <row r="463">
          <cell r="B463" t="str">
            <v>RESPONSAR SC25 10X1L BOT IN</v>
          </cell>
          <cell r="C463">
            <v>1000</v>
          </cell>
          <cell r="D463">
            <v>10</v>
          </cell>
          <cell r="E463">
            <v>3826558</v>
          </cell>
          <cell r="F463">
            <v>427</v>
          </cell>
        </row>
        <row r="464">
          <cell r="B464" t="str">
            <v>RICESTAR EC69 10X1L BOT IN</v>
          </cell>
          <cell r="C464">
            <v>1000</v>
          </cell>
          <cell r="D464">
            <v>10</v>
          </cell>
          <cell r="E464">
            <v>79534906</v>
          </cell>
          <cell r="F464">
            <v>341</v>
          </cell>
        </row>
        <row r="465">
          <cell r="B465" t="str">
            <v>RICESTAR EC69 20X500ML BOT IN</v>
          </cell>
          <cell r="C465">
            <v>500</v>
          </cell>
          <cell r="D465">
            <v>20</v>
          </cell>
          <cell r="E465">
            <v>79511655</v>
          </cell>
          <cell r="F465">
            <v>342</v>
          </cell>
        </row>
        <row r="466">
          <cell r="B466" t="str">
            <v>RICESTAR EC69 40X250ML BOT IN</v>
          </cell>
          <cell r="C466">
            <v>250</v>
          </cell>
          <cell r="D466">
            <v>40</v>
          </cell>
          <cell r="E466">
            <v>79477090</v>
          </cell>
          <cell r="F466">
            <v>343</v>
          </cell>
        </row>
        <row r="467">
          <cell r="B467" t="str">
            <v>RICESTAR EC69 50X100ML BOT IN</v>
          </cell>
          <cell r="C467">
            <v>100</v>
          </cell>
          <cell r="D467">
            <v>50</v>
          </cell>
          <cell r="E467">
            <v>79474342</v>
          </cell>
          <cell r="F467">
            <v>1821</v>
          </cell>
        </row>
        <row r="468">
          <cell r="B468" t="str">
            <v>ROUNDUP 41% SL (IN) 10X1 LTR</v>
          </cell>
          <cell r="C468">
            <v>1000</v>
          </cell>
          <cell r="D468">
            <v>10</v>
          </cell>
          <cell r="E468">
            <v>10173667</v>
          </cell>
          <cell r="F468">
            <v>988</v>
          </cell>
        </row>
        <row r="469">
          <cell r="B469" t="str">
            <v>ROUNDUP 41% SL (IN) 1X20 LTR</v>
          </cell>
          <cell r="C469">
            <v>20000</v>
          </cell>
          <cell r="D469">
            <v>1</v>
          </cell>
          <cell r="E469">
            <v>10173669</v>
          </cell>
          <cell r="F469">
            <v>992</v>
          </cell>
        </row>
        <row r="470">
          <cell r="B470" t="str">
            <v>ROUNDUP 41% SL (IN) 20X500 ML</v>
          </cell>
          <cell r="C470">
            <v>500</v>
          </cell>
          <cell r="D470">
            <v>20</v>
          </cell>
          <cell r="E470">
            <v>10173670</v>
          </cell>
          <cell r="F470">
            <v>989</v>
          </cell>
        </row>
        <row r="471">
          <cell r="B471" t="str">
            <v>ROUNDUP 41% SL (IN) 2X5 LTR</v>
          </cell>
          <cell r="C471">
            <v>5000</v>
          </cell>
          <cell r="D471">
            <v>2</v>
          </cell>
          <cell r="E471">
            <v>10173668</v>
          </cell>
          <cell r="F471">
            <v>990</v>
          </cell>
        </row>
        <row r="472">
          <cell r="B472" t="str">
            <v>ROUNDUP 41% SL (IN) 40X250 ML</v>
          </cell>
          <cell r="C472">
            <v>250</v>
          </cell>
          <cell r="D472">
            <v>40</v>
          </cell>
          <cell r="E472">
            <v>10173671</v>
          </cell>
          <cell r="F472">
            <v>991</v>
          </cell>
        </row>
        <row r="473">
          <cell r="B473" t="str">
            <v>SECTIN WG60 10X1KG BAG IN</v>
          </cell>
          <cell r="C473">
            <v>1000</v>
          </cell>
          <cell r="D473">
            <v>10</v>
          </cell>
          <cell r="E473">
            <v>6132374</v>
          </cell>
          <cell r="F473">
            <v>344</v>
          </cell>
        </row>
        <row r="474">
          <cell r="B474" t="str">
            <v>SECTIN WG60 20X600GR BAG IN</v>
          </cell>
          <cell r="C474">
            <v>600</v>
          </cell>
          <cell r="D474">
            <v>20</v>
          </cell>
          <cell r="E474">
            <v>6000664</v>
          </cell>
          <cell r="F474">
            <v>345</v>
          </cell>
        </row>
        <row r="475">
          <cell r="B475" t="str">
            <v>SECTIN WG60 50X100GR BAG IN</v>
          </cell>
          <cell r="C475">
            <v>100</v>
          </cell>
          <cell r="D475">
            <v>50</v>
          </cell>
          <cell r="E475">
            <v>5950812</v>
          </cell>
          <cell r="F475">
            <v>346</v>
          </cell>
        </row>
        <row r="476">
          <cell r="B476" t="str">
            <v>SENCOR (TD-IN) WP70 40X250GR BAG TH</v>
          </cell>
          <cell r="C476">
            <v>250</v>
          </cell>
          <cell r="D476">
            <v>40</v>
          </cell>
          <cell r="E476">
            <v>84911305</v>
          </cell>
          <cell r="F476">
            <v>347</v>
          </cell>
        </row>
        <row r="477">
          <cell r="B477" t="str">
            <v>SENCOR WP70 100X100GR BAG BD</v>
          </cell>
          <cell r="C477">
            <v>100</v>
          </cell>
          <cell r="D477">
            <v>100</v>
          </cell>
          <cell r="E477">
            <v>80018649</v>
          </cell>
          <cell r="F477">
            <v>348</v>
          </cell>
        </row>
        <row r="478">
          <cell r="B478" t="str">
            <v>SENCOR WP70 100X50GR BAG BD</v>
          </cell>
          <cell r="C478">
            <v>50</v>
          </cell>
          <cell r="D478">
            <v>100</v>
          </cell>
          <cell r="E478">
            <v>84486183</v>
          </cell>
          <cell r="F478">
            <v>349</v>
          </cell>
        </row>
        <row r="479">
          <cell r="B479" t="str">
            <v>SENCOR WP70 20X500GR BOX IN</v>
          </cell>
          <cell r="C479">
            <v>500</v>
          </cell>
          <cell r="D479">
            <v>20</v>
          </cell>
          <cell r="E479">
            <v>79052375</v>
          </cell>
          <cell r="F479">
            <v>350</v>
          </cell>
        </row>
        <row r="480">
          <cell r="B480" t="str">
            <v>SENCOR WP70 40X250G BAG MM</v>
          </cell>
          <cell r="C480">
            <v>250</v>
          </cell>
          <cell r="D480">
            <v>40</v>
          </cell>
          <cell r="E480">
            <v>85771728</v>
          </cell>
          <cell r="F480">
            <v>351</v>
          </cell>
        </row>
        <row r="481">
          <cell r="B481" t="str">
            <v>SENCOR WP70 40X250GR BAG PK</v>
          </cell>
          <cell r="C481">
            <v>250</v>
          </cell>
          <cell r="D481">
            <v>40</v>
          </cell>
          <cell r="E481">
            <v>60832216</v>
          </cell>
          <cell r="F481">
            <v>352</v>
          </cell>
        </row>
        <row r="482">
          <cell r="B482" t="str">
            <v>SENCOR WP70 60X100GR BAG IN</v>
          </cell>
          <cell r="C482">
            <v>100</v>
          </cell>
          <cell r="D482">
            <v>60</v>
          </cell>
          <cell r="E482">
            <v>3825578</v>
          </cell>
          <cell r="F482">
            <v>353</v>
          </cell>
        </row>
        <row r="483">
          <cell r="B483" t="str">
            <v>SIMBOLA (T) SG20 10X1KG BOT IN</v>
          </cell>
          <cell r="C483">
            <v>1000</v>
          </cell>
          <cell r="D483">
            <v>10</v>
          </cell>
          <cell r="E483">
            <v>85835130</v>
          </cell>
          <cell r="F483">
            <v>354</v>
          </cell>
        </row>
        <row r="484">
          <cell r="B484" t="str">
            <v>SIMBOLA (T) SG20 10X500G BOT IN</v>
          </cell>
          <cell r="C484">
            <v>500</v>
          </cell>
          <cell r="D484">
            <v>10</v>
          </cell>
          <cell r="E484">
            <v>85776576</v>
          </cell>
          <cell r="F484">
            <v>355</v>
          </cell>
        </row>
        <row r="485">
          <cell r="B485" t="str">
            <v>SIMBOLA (T) SG20 20X250G BOT IN</v>
          </cell>
          <cell r="C485">
            <v>250</v>
          </cell>
          <cell r="D485">
            <v>20</v>
          </cell>
          <cell r="E485">
            <v>85758136</v>
          </cell>
          <cell r="F485">
            <v>356</v>
          </cell>
        </row>
        <row r="486">
          <cell r="B486" t="str">
            <v>SIMBOLA (T) SG20 50X100G BOT IN</v>
          </cell>
          <cell r="C486">
            <v>100</v>
          </cell>
          <cell r="D486">
            <v>50</v>
          </cell>
          <cell r="E486">
            <v>85767860</v>
          </cell>
          <cell r="F486">
            <v>357</v>
          </cell>
        </row>
        <row r="487">
          <cell r="B487" t="str">
            <v>SIVANTO PRIME SL200 100X50ML BOT IN</v>
          </cell>
          <cell r="C487">
            <v>50</v>
          </cell>
          <cell r="D487">
            <v>100</v>
          </cell>
          <cell r="E487">
            <v>80939817</v>
          </cell>
          <cell r="F487">
            <v>358</v>
          </cell>
        </row>
        <row r="488">
          <cell r="B488" t="str">
            <v>SIVANTO PRIME SL200 10X1L BOT IN</v>
          </cell>
          <cell r="C488">
            <v>1000</v>
          </cell>
          <cell r="D488">
            <v>10</v>
          </cell>
          <cell r="E488">
            <v>80894104</v>
          </cell>
          <cell r="F488">
            <v>359</v>
          </cell>
        </row>
        <row r="489">
          <cell r="B489" t="str">
            <v>SIVANTO PRIME SL200 20X500ML BOT IN</v>
          </cell>
          <cell r="C489">
            <v>500</v>
          </cell>
          <cell r="D489">
            <v>20</v>
          </cell>
          <cell r="E489">
            <v>80845782</v>
          </cell>
          <cell r="F489">
            <v>360</v>
          </cell>
        </row>
        <row r="490">
          <cell r="B490" t="str">
            <v>SIVANTO PRIME SL200 2X5L BOT IN</v>
          </cell>
          <cell r="C490">
            <v>5000</v>
          </cell>
          <cell r="D490">
            <v>2</v>
          </cell>
          <cell r="E490">
            <v>80934270</v>
          </cell>
          <cell r="F490">
            <v>1822</v>
          </cell>
        </row>
        <row r="491">
          <cell r="B491" t="str">
            <v>SIVANTO PRIME SL200 40X250ML BOT IN</v>
          </cell>
          <cell r="C491">
            <v>250</v>
          </cell>
          <cell r="D491">
            <v>40</v>
          </cell>
          <cell r="E491">
            <v>80895909</v>
          </cell>
          <cell r="F491">
            <v>361</v>
          </cell>
        </row>
        <row r="492">
          <cell r="B492" t="str">
            <v>SIVANTO PRIME SL200 50X100ML BOT IN</v>
          </cell>
          <cell r="C492">
            <v>100</v>
          </cell>
          <cell r="D492">
            <v>50</v>
          </cell>
          <cell r="E492">
            <v>80961197</v>
          </cell>
          <cell r="F492">
            <v>362</v>
          </cell>
        </row>
        <row r="493">
          <cell r="B493" t="str">
            <v>SOLFAC EW50 10X1L BOT IN</v>
          </cell>
          <cell r="C493">
            <v>1000</v>
          </cell>
          <cell r="D493">
            <v>10</v>
          </cell>
          <cell r="E493">
            <v>79271972</v>
          </cell>
          <cell r="F493">
            <v>428</v>
          </cell>
        </row>
        <row r="494">
          <cell r="B494" t="str">
            <v>SOLFAC EW50 15X1L BOT IN</v>
          </cell>
          <cell r="C494">
            <v>1000</v>
          </cell>
          <cell r="D494">
            <v>15</v>
          </cell>
          <cell r="E494">
            <v>85815644</v>
          </cell>
          <cell r="F494">
            <v>429</v>
          </cell>
        </row>
        <row r="495">
          <cell r="B495" t="str">
            <v>SOLFAC EW50 50X100ML BOT IN</v>
          </cell>
          <cell r="C495">
            <v>100</v>
          </cell>
          <cell r="D495">
            <v>50</v>
          </cell>
          <cell r="E495">
            <v>84454516</v>
          </cell>
          <cell r="F495">
            <v>430</v>
          </cell>
        </row>
        <row r="496">
          <cell r="B496" t="str">
            <v>SOLFAC WP10 100X20GR BAG IN</v>
          </cell>
          <cell r="C496">
            <v>20</v>
          </cell>
          <cell r="D496">
            <v>100</v>
          </cell>
          <cell r="E496">
            <v>79544243</v>
          </cell>
          <cell r="F496">
            <v>431</v>
          </cell>
        </row>
        <row r="497">
          <cell r="B497" t="str">
            <v>SOLFAC WP10 1X5KG BOT IN</v>
          </cell>
          <cell r="C497">
            <v>5000</v>
          </cell>
          <cell r="D497">
            <v>1</v>
          </cell>
          <cell r="E497">
            <v>3825942</v>
          </cell>
          <cell r="F497">
            <v>432</v>
          </cell>
        </row>
        <row r="498">
          <cell r="B498" t="str">
            <v>SOLITUDE SL107 4X1L BOT IN</v>
          </cell>
          <cell r="C498">
            <v>1000</v>
          </cell>
          <cell r="D498">
            <v>10</v>
          </cell>
          <cell r="E498">
            <v>80232977</v>
          </cell>
          <cell r="F498">
            <v>363</v>
          </cell>
        </row>
        <row r="499">
          <cell r="B499" t="str">
            <v>SOLOMON OD300 10X1L BOT BD</v>
          </cell>
          <cell r="C499">
            <v>1000</v>
          </cell>
          <cell r="D499">
            <v>10</v>
          </cell>
          <cell r="E499">
            <v>85410725</v>
          </cell>
          <cell r="F499">
            <v>364</v>
          </cell>
        </row>
        <row r="500">
          <cell r="B500" t="str">
            <v>SOLOMON OD300 10X1L BOT IN</v>
          </cell>
          <cell r="C500">
            <v>1000</v>
          </cell>
          <cell r="D500">
            <v>10</v>
          </cell>
          <cell r="E500">
            <v>79637365</v>
          </cell>
          <cell r="F500">
            <v>365</v>
          </cell>
        </row>
        <row r="501">
          <cell r="B501" t="str">
            <v>SOLOMON OD300 20X500ML BOT IN</v>
          </cell>
          <cell r="C501">
            <v>500</v>
          </cell>
          <cell r="D501">
            <v>20</v>
          </cell>
          <cell r="E501">
            <v>79987870</v>
          </cell>
          <cell r="F501">
            <v>366</v>
          </cell>
        </row>
        <row r="502">
          <cell r="B502" t="str">
            <v>SOLOMON OD300 20X500ML BOT MY</v>
          </cell>
          <cell r="C502">
            <v>500</v>
          </cell>
          <cell r="D502">
            <v>20</v>
          </cell>
          <cell r="E502">
            <v>80268793</v>
          </cell>
          <cell r="F502">
            <v>367</v>
          </cell>
        </row>
        <row r="503">
          <cell r="B503" t="str">
            <v>SOLOMON OD300 40X250ML BOT IN</v>
          </cell>
          <cell r="C503">
            <v>250</v>
          </cell>
          <cell r="D503">
            <v>40</v>
          </cell>
          <cell r="E503">
            <v>79706723</v>
          </cell>
          <cell r="F503">
            <v>368</v>
          </cell>
        </row>
        <row r="504">
          <cell r="B504" t="str">
            <v>SOLOMON OD300 50X100ML BOT BD</v>
          </cell>
          <cell r="C504">
            <v>100</v>
          </cell>
          <cell r="D504">
            <v>50</v>
          </cell>
          <cell r="E504">
            <v>85413406</v>
          </cell>
          <cell r="F504">
            <v>369</v>
          </cell>
        </row>
        <row r="505">
          <cell r="B505" t="str">
            <v>SOLOMON OD300 50X100ML BOT IN</v>
          </cell>
          <cell r="C505">
            <v>100</v>
          </cell>
          <cell r="D505">
            <v>50</v>
          </cell>
          <cell r="E505">
            <v>79641931</v>
          </cell>
          <cell r="F505">
            <v>370</v>
          </cell>
        </row>
        <row r="506">
          <cell r="B506" t="str">
            <v>SOLOMON OD300 50X100ML BOT PH</v>
          </cell>
          <cell r="C506">
            <v>100</v>
          </cell>
          <cell r="D506">
            <v>50</v>
          </cell>
          <cell r="E506">
            <v>60802104</v>
          </cell>
          <cell r="F506">
            <v>371</v>
          </cell>
        </row>
        <row r="507">
          <cell r="B507" t="str">
            <v>SPINTOR SC495 10X(20X7ML) BOT IN</v>
          </cell>
          <cell r="C507">
            <v>7</v>
          </cell>
          <cell r="D507">
            <v>200</v>
          </cell>
          <cell r="E507">
            <v>84908770</v>
          </cell>
          <cell r="F507">
            <v>372</v>
          </cell>
        </row>
        <row r="508">
          <cell r="B508" t="str">
            <v>SPINTOR SC495 20X75ML BOT IN</v>
          </cell>
          <cell r="C508">
            <v>75</v>
          </cell>
          <cell r="D508">
            <v>20</v>
          </cell>
          <cell r="E508">
            <v>3826566</v>
          </cell>
          <cell r="F508">
            <v>373</v>
          </cell>
        </row>
        <row r="509">
          <cell r="B509" t="str">
            <v>SUNRICE WG15 100X50GR BOT IN</v>
          </cell>
          <cell r="C509">
            <v>50</v>
          </cell>
          <cell r="D509">
            <v>100</v>
          </cell>
          <cell r="E509">
            <v>80219121</v>
          </cell>
          <cell r="F509">
            <v>374</v>
          </cell>
        </row>
        <row r="510">
          <cell r="B510" t="str">
            <v>SURPASS 1136 BG2 20X450GR BOX IN</v>
          </cell>
          <cell r="C510">
            <v>450</v>
          </cell>
          <cell r="D510">
            <v>20</v>
          </cell>
          <cell r="E510">
            <v>79863489</v>
          </cell>
          <cell r="F510">
            <v>1823</v>
          </cell>
        </row>
        <row r="511">
          <cell r="B511" t="str">
            <v>SURPASS 1170 BG2 20X450GR BOX IN</v>
          </cell>
          <cell r="C511">
            <v>450</v>
          </cell>
          <cell r="D511">
            <v>20</v>
          </cell>
          <cell r="E511">
            <v>79920024</v>
          </cell>
          <cell r="F511">
            <v>1824</v>
          </cell>
        </row>
        <row r="512">
          <cell r="B512" t="str">
            <v>SURPASS 139 BG2 20X450GR BAG IN</v>
          </cell>
          <cell r="C512">
            <v>450</v>
          </cell>
          <cell r="D512">
            <v>20</v>
          </cell>
          <cell r="E512">
            <v>80518781</v>
          </cell>
          <cell r="F512">
            <v>1825</v>
          </cell>
        </row>
        <row r="513">
          <cell r="B513" t="str">
            <v>SURPASS 503 BG2 20X450GR BOX IN</v>
          </cell>
          <cell r="C513">
            <v>450</v>
          </cell>
          <cell r="D513">
            <v>20</v>
          </cell>
          <cell r="E513">
            <v>79874057</v>
          </cell>
          <cell r="F513">
            <v>375</v>
          </cell>
        </row>
        <row r="514">
          <cell r="B514" t="str">
            <v>SURPASS 7007 BG2 (RIB) 20X475G BAG IN</v>
          </cell>
          <cell r="C514">
            <v>475</v>
          </cell>
          <cell r="D514">
            <v>20</v>
          </cell>
          <cell r="E514">
            <v>86786400</v>
          </cell>
          <cell r="F514">
            <v>1826</v>
          </cell>
        </row>
        <row r="515">
          <cell r="B515" t="str">
            <v>SURPASS 7007 BG2 20X450GR BOX IN</v>
          </cell>
          <cell r="C515">
            <v>450</v>
          </cell>
          <cell r="D515">
            <v>20</v>
          </cell>
          <cell r="E515">
            <v>79910606</v>
          </cell>
          <cell r="F515">
            <v>376</v>
          </cell>
        </row>
        <row r="516">
          <cell r="B516" t="str">
            <v>SURPASS 7007 BT 20X450GR BOX IN</v>
          </cell>
          <cell r="C516">
            <v>450</v>
          </cell>
          <cell r="D516">
            <v>20</v>
          </cell>
          <cell r="E516">
            <v>79892225</v>
          </cell>
          <cell r="F516">
            <v>1827</v>
          </cell>
        </row>
        <row r="517">
          <cell r="B517" t="str">
            <v>SURPASS 7010 BG2 20X450GR BOX IN</v>
          </cell>
          <cell r="C517">
            <v>450</v>
          </cell>
          <cell r="D517">
            <v>20</v>
          </cell>
          <cell r="E517">
            <v>79896042</v>
          </cell>
          <cell r="F517">
            <v>377</v>
          </cell>
        </row>
        <row r="518">
          <cell r="B518" t="str">
            <v>SURPASS 7114 BG2 20X450GR BAG IN</v>
          </cell>
          <cell r="C518">
            <v>450</v>
          </cell>
          <cell r="D518">
            <v>20</v>
          </cell>
          <cell r="E518">
            <v>80531583</v>
          </cell>
          <cell r="F518">
            <v>1828</v>
          </cell>
        </row>
        <row r="519">
          <cell r="B519" t="str">
            <v>SURPASS 7121 BG2 (LOC) 20X450GR BAG IN</v>
          </cell>
          <cell r="C519">
            <v>450</v>
          </cell>
          <cell r="D519">
            <v>20</v>
          </cell>
          <cell r="E519">
            <v>84432210</v>
          </cell>
          <cell r="F519">
            <v>1829</v>
          </cell>
        </row>
        <row r="520">
          <cell r="B520" t="str">
            <v>SURPASS 7147 BG2 20X450GR BOX IN</v>
          </cell>
          <cell r="C520">
            <v>450</v>
          </cell>
          <cell r="D520">
            <v>20</v>
          </cell>
          <cell r="E520">
            <v>80054696</v>
          </cell>
          <cell r="F520">
            <v>378</v>
          </cell>
        </row>
        <row r="521">
          <cell r="B521" t="str">
            <v>SURPASS 7149 BG2 20X450GR BOX IN</v>
          </cell>
          <cell r="C521">
            <v>450</v>
          </cell>
          <cell r="D521">
            <v>20</v>
          </cell>
          <cell r="E521">
            <v>80044941</v>
          </cell>
          <cell r="F521">
            <v>379</v>
          </cell>
        </row>
        <row r="522">
          <cell r="B522" t="str">
            <v>SURPASS 7163 BG2 20X450GR BAG IN</v>
          </cell>
          <cell r="C522">
            <v>450</v>
          </cell>
          <cell r="D522">
            <v>20</v>
          </cell>
          <cell r="E522">
            <v>80539142</v>
          </cell>
          <cell r="F522">
            <v>1830</v>
          </cell>
        </row>
        <row r="523">
          <cell r="B523" t="str">
            <v>SURPASS 7171 BG2 (LOC) 20X450GR BAG IN</v>
          </cell>
          <cell r="C523">
            <v>450</v>
          </cell>
          <cell r="D523">
            <v>20</v>
          </cell>
          <cell r="E523">
            <v>84078468</v>
          </cell>
          <cell r="F523">
            <v>380</v>
          </cell>
        </row>
        <row r="524">
          <cell r="B524" t="str">
            <v>SURPASS 7171 BGII 20X450GR BAG IN</v>
          </cell>
          <cell r="C524">
            <v>450</v>
          </cell>
          <cell r="D524">
            <v>20</v>
          </cell>
          <cell r="E524">
            <v>81739269</v>
          </cell>
          <cell r="F524">
            <v>381</v>
          </cell>
        </row>
        <row r="525">
          <cell r="B525" t="str">
            <v>SURPASS 7172 BG2 (RIB) 20X475G BAG IN</v>
          </cell>
          <cell r="C525">
            <v>475</v>
          </cell>
          <cell r="D525">
            <v>20</v>
          </cell>
          <cell r="E525">
            <v>86755467</v>
          </cell>
          <cell r="F525">
            <v>1831</v>
          </cell>
        </row>
        <row r="526">
          <cell r="B526" t="str">
            <v>SURPASS 7172 BG2 20X450GR BAG IN</v>
          </cell>
          <cell r="C526">
            <v>450</v>
          </cell>
          <cell r="D526">
            <v>20</v>
          </cell>
          <cell r="E526">
            <v>84456071</v>
          </cell>
          <cell r="F526">
            <v>382</v>
          </cell>
        </row>
        <row r="527">
          <cell r="B527" t="str">
            <v>SURPASS 7196 BG2 20X450GR BAG IN</v>
          </cell>
          <cell r="C527">
            <v>450</v>
          </cell>
          <cell r="D527">
            <v>20</v>
          </cell>
          <cell r="E527">
            <v>80572581</v>
          </cell>
          <cell r="F527">
            <v>1832</v>
          </cell>
        </row>
        <row r="528">
          <cell r="B528" t="str">
            <v>SURPASS 7223 BG2 (LOC) 20X450G BAG IN</v>
          </cell>
          <cell r="C528">
            <v>450</v>
          </cell>
          <cell r="D528">
            <v>20</v>
          </cell>
          <cell r="E528">
            <v>84115282</v>
          </cell>
          <cell r="F528">
            <v>1833</v>
          </cell>
        </row>
        <row r="529">
          <cell r="B529" t="str">
            <v>SURPASS 7272 BG2 (LOC) 20X450G BAG IN</v>
          </cell>
          <cell r="C529">
            <v>450</v>
          </cell>
          <cell r="D529">
            <v>20</v>
          </cell>
          <cell r="E529">
            <v>85331000</v>
          </cell>
          <cell r="F529">
            <v>383</v>
          </cell>
        </row>
        <row r="530">
          <cell r="B530" t="str">
            <v>SURPASS 7272 BG2 (RIB) 20X475G BAG IN</v>
          </cell>
          <cell r="C530">
            <v>475</v>
          </cell>
          <cell r="D530">
            <v>20</v>
          </cell>
          <cell r="E530">
            <v>86708051</v>
          </cell>
          <cell r="F530">
            <v>1834</v>
          </cell>
        </row>
        <row r="531">
          <cell r="B531" t="str">
            <v>SURPASS 7517 BGII LOC 20X450GR BAG IN</v>
          </cell>
          <cell r="C531">
            <v>450</v>
          </cell>
          <cell r="D531">
            <v>20</v>
          </cell>
          <cell r="E531">
            <v>80891601</v>
          </cell>
          <cell r="F531">
            <v>384</v>
          </cell>
        </row>
        <row r="532">
          <cell r="B532" t="str">
            <v>SURPASS 7575 BG2 (LOC) 20X450GR BAG IN</v>
          </cell>
          <cell r="C532">
            <v>450</v>
          </cell>
          <cell r="D532">
            <v>20</v>
          </cell>
          <cell r="E532">
            <v>84411450</v>
          </cell>
          <cell r="F532">
            <v>1835</v>
          </cell>
        </row>
        <row r="533">
          <cell r="B533" t="str">
            <v>SURPASS 7576 BG2 (LOC) 20X450GR BAG IN</v>
          </cell>
          <cell r="C533">
            <v>450</v>
          </cell>
          <cell r="D533">
            <v>20</v>
          </cell>
          <cell r="E533">
            <v>84468800</v>
          </cell>
          <cell r="F533">
            <v>385</v>
          </cell>
        </row>
        <row r="534">
          <cell r="B534" t="str">
            <v>SURPASS 7576 BG2 (RIB) 20X475G BAG IN</v>
          </cell>
          <cell r="C534">
            <v>475</v>
          </cell>
          <cell r="D534">
            <v>20</v>
          </cell>
          <cell r="E534">
            <v>86780550</v>
          </cell>
          <cell r="F534">
            <v>1836</v>
          </cell>
        </row>
        <row r="535">
          <cell r="B535" t="str">
            <v>SURPASS 904 BG2 (RIB) 20X475G BAG IN</v>
          </cell>
          <cell r="C535">
            <v>475</v>
          </cell>
          <cell r="D535">
            <v>20</v>
          </cell>
          <cell r="E535">
            <v>86751933</v>
          </cell>
          <cell r="F535">
            <v>1837</v>
          </cell>
        </row>
        <row r="536">
          <cell r="B536" t="str">
            <v>SURPASS 904 BG2 20X450GR BOX IN</v>
          </cell>
          <cell r="C536">
            <v>450</v>
          </cell>
          <cell r="D536">
            <v>20</v>
          </cell>
          <cell r="E536">
            <v>79918976</v>
          </cell>
          <cell r="F536">
            <v>386</v>
          </cell>
        </row>
        <row r="537">
          <cell r="B537" t="str">
            <v>SURPASS 911 BG2 (RIB) 20X475G BAG IN</v>
          </cell>
          <cell r="C537">
            <v>475</v>
          </cell>
          <cell r="D537">
            <v>20</v>
          </cell>
          <cell r="E537">
            <v>86808110</v>
          </cell>
          <cell r="F537">
            <v>1838</v>
          </cell>
        </row>
        <row r="538">
          <cell r="B538" t="str">
            <v>SURPASS 911 BG2 20X450GR BOX IN</v>
          </cell>
          <cell r="C538">
            <v>450</v>
          </cell>
          <cell r="D538">
            <v>20</v>
          </cell>
          <cell r="E538">
            <v>79859821</v>
          </cell>
          <cell r="F538">
            <v>387</v>
          </cell>
        </row>
        <row r="539">
          <cell r="B539" t="str">
            <v>SURPASS 911 BG2 BTMS LOC 20X450G BAG IN</v>
          </cell>
          <cell r="C539">
            <v>450</v>
          </cell>
          <cell r="D539">
            <v>20</v>
          </cell>
          <cell r="E539">
            <v>84412201</v>
          </cell>
          <cell r="F539">
            <v>388</v>
          </cell>
        </row>
        <row r="540">
          <cell r="B540" t="str">
            <v>SURPASS AASHA 1171 BG2 20X450G BAG IN</v>
          </cell>
          <cell r="C540">
            <v>450</v>
          </cell>
          <cell r="D540">
            <v>20</v>
          </cell>
          <cell r="E540">
            <v>80938276</v>
          </cell>
          <cell r="F540">
            <v>389</v>
          </cell>
        </row>
        <row r="541">
          <cell r="B541" t="str">
            <v>SURPASS DHANNO B2 20X450GR BOX IN</v>
          </cell>
          <cell r="C541">
            <v>450</v>
          </cell>
          <cell r="D541">
            <v>20</v>
          </cell>
          <cell r="E541">
            <v>79435673</v>
          </cell>
          <cell r="F541">
            <v>390</v>
          </cell>
        </row>
        <row r="542">
          <cell r="B542" t="str">
            <v>SURPASS FC 7149 BG2 (RIB) 20X475G BAG IN</v>
          </cell>
          <cell r="C542">
            <v>475</v>
          </cell>
          <cell r="D542">
            <v>20</v>
          </cell>
          <cell r="E542">
            <v>86737310</v>
          </cell>
          <cell r="F542">
            <v>1839</v>
          </cell>
        </row>
        <row r="543">
          <cell r="B543" t="str">
            <v>SURPASS FIRSTCLASS 7149B2 20X450G BAG IN</v>
          </cell>
          <cell r="C543">
            <v>450</v>
          </cell>
          <cell r="D543">
            <v>20</v>
          </cell>
          <cell r="E543">
            <v>80938829</v>
          </cell>
          <cell r="F543">
            <v>391</v>
          </cell>
        </row>
        <row r="544">
          <cell r="B544" t="str">
            <v>SURPASS GOLDMINE BT 20X450GR BOX IN</v>
          </cell>
          <cell r="C544">
            <v>450</v>
          </cell>
          <cell r="D544">
            <v>20</v>
          </cell>
          <cell r="E544">
            <v>79392036</v>
          </cell>
          <cell r="F544">
            <v>392</v>
          </cell>
        </row>
        <row r="545">
          <cell r="B545" t="str">
            <v>SURPASS IT 905 BT 20X450GR BOX IN</v>
          </cell>
          <cell r="C545">
            <v>450</v>
          </cell>
          <cell r="D545">
            <v>20</v>
          </cell>
          <cell r="E545">
            <v>79372973</v>
          </cell>
          <cell r="F545">
            <v>1840</v>
          </cell>
        </row>
        <row r="546">
          <cell r="B546" t="str">
            <v>SURPASS IT 923 BT 20X450GR BOX IN</v>
          </cell>
          <cell r="C546">
            <v>450</v>
          </cell>
          <cell r="D546">
            <v>20</v>
          </cell>
          <cell r="E546">
            <v>79409737</v>
          </cell>
          <cell r="F546">
            <v>1841</v>
          </cell>
        </row>
        <row r="547">
          <cell r="B547" t="str">
            <v>SURPASS MINERVA BT 20X450GR BOX IN</v>
          </cell>
          <cell r="C547">
            <v>450</v>
          </cell>
          <cell r="D547">
            <v>20</v>
          </cell>
          <cell r="E547">
            <v>79633319</v>
          </cell>
          <cell r="F547">
            <v>393</v>
          </cell>
        </row>
        <row r="548">
          <cell r="B548" t="str">
            <v>SURPASS RCH 144 BT 20X450GR BAG IN</v>
          </cell>
          <cell r="C548">
            <v>450</v>
          </cell>
          <cell r="D548">
            <v>20</v>
          </cell>
          <cell r="E548">
            <v>79381697</v>
          </cell>
          <cell r="F548">
            <v>1842</v>
          </cell>
        </row>
        <row r="549">
          <cell r="B549" t="str">
            <v>SURPASS RCH 368 BT 20X450GR BAG IN</v>
          </cell>
          <cell r="C549">
            <v>450</v>
          </cell>
          <cell r="D549">
            <v>20</v>
          </cell>
          <cell r="E549">
            <v>79366868</v>
          </cell>
          <cell r="F549">
            <v>1843</v>
          </cell>
        </row>
        <row r="550">
          <cell r="B550" t="str">
            <v>SURPASS SP 1037 B2 20X450GR BOX IN</v>
          </cell>
          <cell r="C550">
            <v>450</v>
          </cell>
          <cell r="D550">
            <v>20</v>
          </cell>
          <cell r="E550">
            <v>79398301</v>
          </cell>
          <cell r="F550">
            <v>1844</v>
          </cell>
        </row>
        <row r="551">
          <cell r="B551" t="str">
            <v>SURPASS SUPERB BG2 20X450G BAG IN</v>
          </cell>
          <cell r="C551">
            <v>450</v>
          </cell>
          <cell r="D551">
            <v>20</v>
          </cell>
          <cell r="E551">
            <v>84950246</v>
          </cell>
          <cell r="F551">
            <v>394</v>
          </cell>
        </row>
        <row r="552">
          <cell r="B552" t="str">
            <v>TEMPRID SC365.4 100X50ML BOT IN</v>
          </cell>
          <cell r="C552">
            <v>50</v>
          </cell>
          <cell r="D552">
            <v>100</v>
          </cell>
          <cell r="E552">
            <v>84952184</v>
          </cell>
          <cell r="F552">
            <v>433</v>
          </cell>
        </row>
        <row r="553">
          <cell r="B553" t="str">
            <v>TEMPRID SC365.4 20X500ML BOT IN</v>
          </cell>
          <cell r="C553">
            <v>500</v>
          </cell>
          <cell r="D553">
            <v>20</v>
          </cell>
          <cell r="E553">
            <v>84933619</v>
          </cell>
          <cell r="F553">
            <v>434</v>
          </cell>
        </row>
        <row r="554">
          <cell r="B554" t="str">
            <v>TOPSTAR (T) WP80 10X(10X35GR) BOX IN</v>
          </cell>
          <cell r="C554">
            <v>35</v>
          </cell>
          <cell r="D554">
            <v>100</v>
          </cell>
          <cell r="E554">
            <v>79109040</v>
          </cell>
          <cell r="F554">
            <v>395</v>
          </cell>
        </row>
        <row r="555">
          <cell r="B555" t="str">
            <v>TOPSTAR (T) WP80 4X(10X100GR) BOX IN</v>
          </cell>
          <cell r="C555">
            <v>100</v>
          </cell>
          <cell r="D555">
            <v>40</v>
          </cell>
          <cell r="E555">
            <v>79141696</v>
          </cell>
          <cell r="F555">
            <v>396</v>
          </cell>
        </row>
        <row r="556">
          <cell r="B556" t="str">
            <v>TOPSTAR (T) WP80 8X(20X22.5GR) BOX IN</v>
          </cell>
          <cell r="C556">
            <v>1</v>
          </cell>
          <cell r="D556">
            <v>160</v>
          </cell>
          <cell r="E556">
            <v>79140800</v>
          </cell>
          <cell r="F556">
            <v>397</v>
          </cell>
        </row>
        <row r="557">
          <cell r="B557" t="str">
            <v>TOPSTAR WP80 8X(10X40GR) BOX PK</v>
          </cell>
          <cell r="C557">
            <v>40</v>
          </cell>
          <cell r="D557">
            <v>80</v>
          </cell>
          <cell r="E557">
            <v>60832240</v>
          </cell>
          <cell r="F557">
            <v>398</v>
          </cell>
        </row>
        <row r="558">
          <cell r="B558" t="str">
            <v>VELUM PRIME SC400 12X1L BOT IN</v>
          </cell>
          <cell r="C558">
            <v>1000</v>
          </cell>
          <cell r="D558">
            <v>10</v>
          </cell>
          <cell r="E558">
            <v>84418706</v>
          </cell>
          <cell r="F558">
            <v>399</v>
          </cell>
        </row>
        <row r="559">
          <cell r="B559" t="str">
            <v>VELUM PRIME SC400 20X500ML BOT IN</v>
          </cell>
          <cell r="C559">
            <v>500</v>
          </cell>
          <cell r="D559">
            <v>20</v>
          </cell>
          <cell r="E559">
            <v>84407038</v>
          </cell>
          <cell r="F559">
            <v>400</v>
          </cell>
        </row>
        <row r="560">
          <cell r="B560" t="str">
            <v>VELUM PRIME SC400 40X250ML BOT IN</v>
          </cell>
          <cell r="C560">
            <v>250</v>
          </cell>
          <cell r="D560">
            <v>40</v>
          </cell>
          <cell r="E560">
            <v>84474886</v>
          </cell>
          <cell r="F560">
            <v>401</v>
          </cell>
        </row>
        <row r="561">
          <cell r="B561" t="str">
            <v>VELUM PRIME SC400 50X100ML BOT IN</v>
          </cell>
          <cell r="C561">
            <v>100</v>
          </cell>
          <cell r="D561">
            <v>50</v>
          </cell>
          <cell r="E561">
            <v>84504572</v>
          </cell>
          <cell r="F561">
            <v>402</v>
          </cell>
        </row>
        <row r="562">
          <cell r="B562" t="str">
            <v>WHIPSUPER (T) EC88 4X3L BOT IN</v>
          </cell>
          <cell r="C562">
            <v>3000</v>
          </cell>
          <cell r="D562">
            <v>4</v>
          </cell>
          <cell r="E562">
            <v>79414234</v>
          </cell>
          <cell r="F562">
            <v>1845</v>
          </cell>
        </row>
        <row r="563">
          <cell r="B563" t="str">
            <v>WHIPSUPER (T) EC90 10X1L BOT IN</v>
          </cell>
          <cell r="C563">
            <v>1000</v>
          </cell>
          <cell r="D563">
            <v>10</v>
          </cell>
          <cell r="E563">
            <v>5972697</v>
          </cell>
          <cell r="F563">
            <v>403</v>
          </cell>
        </row>
        <row r="564">
          <cell r="B564" t="str">
            <v>WHIPSUPER (T) EC90 20X500ML BOT IN</v>
          </cell>
          <cell r="C564">
            <v>500</v>
          </cell>
          <cell r="D564">
            <v>20</v>
          </cell>
          <cell r="E564">
            <v>5955989</v>
          </cell>
          <cell r="F564">
            <v>404</v>
          </cell>
        </row>
        <row r="565">
          <cell r="B565" t="str">
            <v>WHIPSUPER (T) EC90 40X250ML BOT IN</v>
          </cell>
          <cell r="C565">
            <v>250</v>
          </cell>
          <cell r="D565">
            <v>40</v>
          </cell>
          <cell r="E565">
            <v>5966131</v>
          </cell>
          <cell r="F565">
            <v>405</v>
          </cell>
        </row>
        <row r="566">
          <cell r="B566" t="str">
            <v>WHIPSUPER (T) EC90 50X100ML BOT IN</v>
          </cell>
          <cell r="C566">
            <v>100</v>
          </cell>
          <cell r="D566">
            <v>50</v>
          </cell>
          <cell r="E566">
            <v>5994151</v>
          </cell>
          <cell r="F566">
            <v>406</v>
          </cell>
        </row>
        <row r="567">
          <cell r="B567" t="str">
            <v>WHIPSUPER EC88 50X100ML BOT BD</v>
          </cell>
          <cell r="C567">
            <v>100</v>
          </cell>
          <cell r="D567">
            <v>50</v>
          </cell>
          <cell r="E567">
            <v>80038585</v>
          </cell>
          <cell r="F567">
            <v>407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89.589521064816" createdVersion="6" refreshedVersion="7" minRefreshableVersion="3" recordCount="105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2" maxValue="339"/>
    </cacheField>
    <cacheField name="Inwards" numFmtId="0">
      <sharedItems containsString="0" containsBlank="1" containsNumber="1" containsInteger="1" minValue="10" maxValue="9154"/>
    </cacheField>
    <cacheField name="Outwards" numFmtId="0">
      <sharedItems containsString="0" containsBlank="1" containsNumber="1" containsInteger="1" minValue="8" maxValue="4685"/>
    </cacheField>
    <cacheField name="Closing Balance" numFmtId="0">
      <sharedItems containsString="0" containsBlank="1" containsNumber="1" containsInteger="1" minValue="-72" maxValue="4832"/>
    </cacheField>
    <cacheField name="Combi Name" numFmtId="0">
      <sharedItems containsNonDate="0" containsString="0" containsBlank="1"/>
    </cacheField>
    <cacheField name="Master Name" numFmtId="0">
      <sharedItems count="161">
        <s v="ADMIRE (T) WG70 30X150GR BOT IN"/>
        <s v="ADMIRE WG70 125X(8X2GR) BAG IN"/>
        <s v="ADMIRE (T) WG70 150X30GR BOT IN"/>
        <s v="ADMIRE (T) WG70 60X75GR BOT IN"/>
        <s v="ALANTO (T) SC240 50X100ML BOT IN"/>
        <s v="ALIETTE WP80 40X100GR BAG IN"/>
        <s v="ALIETTE WP80 10X1KG BAG IN"/>
        <s v="ALIETTE WP80 20X250GR BAG IN"/>
        <s v="ALIETTE WP80 20X500GR BAG IN"/>
        <s v="AMBITION 10X1L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BELT EXPERT SC480 50X100ML BOT IN"/>
        <s v="CONFIDOR (T) SL200 50X100ML BOT IN"/>
        <s v="CONFIDOR (T) SL200 20X250ML BOT IN"/>
        <s v="CONFIDOR (T) SL200 20X500ML BOT IN"/>
        <s v="CONFIDOR (T) SL200 100X50ML BOT IN"/>
        <s v="CONFIDOR SUPER (T) SC350 50X100ML BOT IN"/>
        <s v="CONFIDOR SUPER (T) SC350 20X250ML BOT IN"/>
        <s v="CONFIDOR SUPER (T) SC350 50X50ML BOT IN"/>
        <s v="SURPASS FIRSTCLASS 7149B2 20X450G BAG IN"/>
        <s v="SURPASS SUPERB BG2 20X450G BAG IN"/>
        <s v="DECIS EC 28 50X100ML BOT IN"/>
        <s v="DECIS EC101-2 40X250ML BOT IN"/>
        <s v="DECIS EC101-2 50X100ML BOX IN"/>
        <s v="ETHREL SL39 50X100ML BOT IN"/>
        <s v="EVERGOL XTEND FS308 50X100ML BOT IN"/>
        <s v="EVERGOL XTEND FS308 40X250ML BOT IN"/>
        <s v="EVERGOL XTEND FS308 100X40ML BOT IN"/>
        <s v="FAME (T) SC480 10X(20X10ML) BOT IN"/>
        <s v="FAME (T) SC480 20X100ML BOT IN"/>
        <s v="FAME (T) SC480 8X250ML BOT IN"/>
        <s v="FAME (T) SC480 40X50ML BOT IN"/>
        <s v="FENOS QUICK SC150 50X100ML BOT IN"/>
        <s v="FENOS QUICK SC150 40X250ML BOT IN"/>
        <s v="FOLICUR (T) EC250 50X100ML BOT IN"/>
        <s v="FOLICUR (T) EC250 40X250ML BOT IN"/>
        <s v="FOOST WP50 20X250G BAG IN"/>
        <s v="FOOST WP50 24X500G BAG IN"/>
        <s v="GAUCHO FS600 2X(5X1L) BOT IN"/>
        <s v="GAUCHO FS600 50X100ML BOT IN"/>
        <s v="GAUCHO FS600 40X250ML BOT IN"/>
        <s v="GAUCHO FS600 100X50ML BOT IN"/>
        <s v="INFINITO SC687 5 20X500ML BOT IN"/>
        <s v="JUMP WG80 160X(10X2GR) BAG IN"/>
        <s v="JUMP WG80 80X40GR BAG IN"/>
        <s v="LARVIN (T) WP75 10X1KG BAG IN"/>
        <s v="LARVIN (T) WP75 40X100GR BAG IN"/>
        <s v="LARVIN (T) WP75 20X250GR BAG IN"/>
        <s v="LARVIN (T) WP75 20X500GR BAG IN"/>
        <s v="LAUDIS SC630 8X115ML BOT IN"/>
        <s v="LAUDIS SC630 3X230ML BOT IN"/>
        <s v="LAUDIS SC630 10X57.5ML BOT IN"/>
        <s v="LUNA EXPERIENCE SC400 50X100ML BOT IN"/>
        <s v="LUNA EXPERIENCE SC400 40X250ML BOT IN"/>
        <s v="C DK DKC9133 4KG IN"/>
        <s v="C DK DKC9141 3.5KG IN"/>
        <s v="C DK DKC9150 5KG IN"/>
        <s v="MELODY DUO WP66 8 50X100GR BAG IN"/>
        <s v="MELODY DUO WP66 8 10X400GR BAG IN"/>
        <s v="MOVENTO ENERGY SC240 10X1L BOT IN"/>
        <s v="MOVENTO ENERGY SC240 50X100ML BOT IN"/>
        <s v="MOVENTO ENERGY SC240 40X250ML BOT IN"/>
        <s v="MOVENTO OD150 40X250ML BOT IN"/>
        <s v="NATIVO WG75 20X(10X10GR) BAG IN"/>
        <s v="NATIVO WG75 50X100GR BAG IN"/>
        <s v="NATIVO WG75 40X250GR BAG IN"/>
        <s v="NATIVO WG75 100X50GR BAG IN"/>
        <s v="NATIVO WG75 20X500GR BAG IN"/>
        <s v="OBERON (T) SC240 50X100ML BOT IN"/>
        <s v="OBERON (T) SC240 40X200ML BOT IN"/>
        <s v="OBERON (T) SC240 100X50ML BOT IN"/>
        <s v="OBERON (T) SC240 20X500ML BOT IN"/>
        <s v="PLANOFIX SL4 5 50X100ML BOT IN"/>
        <s v="PLANOFIX SL4 5 40X250ML BOT IN"/>
        <s v="PROFILER WG71 11 20X250GR BAG IN"/>
        <s v="REGENT GOLD SC200 50X100ML BOT IN"/>
        <s v="REGENT GOLD SC200 40X250ML BOT IN"/>
        <s v="REGENT GR0 3 20X1KG BAG IN"/>
        <s v="REGENT GR0 3 1X25KG BOX WW"/>
        <s v="REGENT GR0 3 4X5KG BAG IN"/>
        <s v="REGENT (T) SC50 10X1L BOT IN"/>
        <s v="REGENT (T) SC50 50X100ML BOT IN"/>
        <s v="REGENT (T) SC50 20X250ML BOT IN"/>
        <s v="REGENT (T) SC50 20X500ML BOT IN"/>
        <s v="ROUNDUP 41% SL (IN) 10X1 LTR"/>
        <s v="ROUNDUP 41% SL (IN) 1X20 LTR"/>
        <s v="ROUNDUP 41% SL (IN) 2X5 LTR"/>
        <s v="SECTIN WG60 50X100GR BAG IN"/>
        <s v="SENCOR WP70 60X100GR BAG IN"/>
        <s v="SENCOR WP70 20X500GR BOX IN"/>
        <s v="SOLOMON OD300 10X1L BOT IN"/>
        <s v="SOLOMON OD300 50X100ML BOT IN"/>
        <s v="SOLOMON OD300 40X250ML BOT IN"/>
        <s v="SOLOMON OD300 20X500ML BOT IN"/>
        <s v="WHIPSUPER (T) EC90 50X100ML BOT IN"/>
        <s v="WHIPSUPER (T) EC90 10X1L BOT IN"/>
        <s v="WHIPSUPER (T) EC90 40X250ML BOT IN"/>
        <s v="WHIPSUPER (T) EC90 20X500ML BOT IN"/>
        <s v="SECTIN WG60 20X600GR BAG IN" u="1"/>
        <e v="#VALUE!" u="1"/>
        <s v="PLANOFIX SL45 10X1L BOT IN" u="1"/>
        <s v="BELT EXPERT SC480 100X50ML BOT IN" u="1"/>
        <s v="BELT EXPERT SC480 40X250ML BOT IN" u="1"/>
        <s v="RICESTAR EC69 20X500ML BOT IN" u="1"/>
        <s v="RICESTAR EC69 40X250ML BOT IN" u="1"/>
        <s v="ALION PLUS SC560 4X5L BOT IN" u="1"/>
        <e v="#N/A" u="1"/>
        <s v="CONFIDOR SUPER (T) SC350 20X500ML BOT IN" u="1"/>
        <s v="VELUM PRIME SC400 20X500ML BOT IN" u="1"/>
        <s v="VELUM PRIME SC400 40X250ML BOT IN" u="1"/>
        <s v="GAUCHO FS600 2X5L BOT IN" u="1"/>
        <s v="DISCOUNTINUE PRODUCT" u="1"/>
        <s v="LESENTA WG80 100X40GR BAG IN" u="1"/>
        <s v="LESENTA WG80 50X100GR BAG IN" u="1"/>
        <s v="New" u="1"/>
        <s v="FITREST SG5 40X100GR BOT IN" u="1"/>
        <s v="PLANOFIX SL4 5 20X500ML BOT IN" u="1"/>
        <s v="MELODY DUO WP66 8 10X800G BAG IN" u="1"/>
        <s v="SIMBOLA (T) SG20 20X250G BOT IN" u="1"/>
        <s v="SIMBOLA (T) SG20 50X100G BOT IN" u="1"/>
        <s v="JUMP WG80 2X(15X100GR) BOT IN" u="1"/>
        <s v="OBERON (T) SC240 10X1L BOT IN" u="1"/>
        <s v="TOPSTAR (T) WP80 10X(10X35GR) BOX IN" u="1"/>
        <s v="TOPSTAR (T) WP80 4X(10X100GR) BOX IN" u="1"/>
        <s v="REGENT GOLD SC200 20X500ML BOT IN" u="1"/>
        <s v="FAME (T) SC480 4X500ML BOT IN" u="1"/>
        <s v="FOLICUR (T) EC250 10X1L BOT IN" u="1"/>
        <s v="NATIVO WG75 10X1KG BAG IN" u="1"/>
        <s v="RAXIL EASY FS60 100X50ML BOT IN" u="1"/>
        <s v="RAXIL EASY FS60 50X100ML BOT IN" u="1"/>
        <s v="RICESTAR EC69 10X1L BOT IN" u="1"/>
        <s v="INFINITO SC687 5 10X1L BOT IN" u="1"/>
        <s v="INFINITO SC687 5 50X100ML BOT IN" u="1"/>
        <s v="GLAMORE WG80 40X50GR BOT IN" u="1"/>
        <s v="SPINTOR SC495 10X(20X7ML) BOT IN" u="1"/>
        <s v="SIVANTO PRIME SL200 20X500ML BOT IN" u="1"/>
        <s v="SIVANTO PRIME SL200 40X250ML BOT IN" u="1"/>
        <s v="SIVANTO PRIME SL200 50X100ML BOT IN" u="1"/>
        <s v="SPINTOR SC495 20X75ML BOT IN" u="1"/>
        <s v="FOLICUR (T) EC250 20X500ML BOT IN" u="1"/>
        <s v="COUNCIL ACTIV WG30 12X(5X90GR) BOX IN" u="1"/>
        <s v="COUNCIL ACTIV WG30 8X(10X45GR) BOX IN" u="1"/>
        <s v="GLAMORE WG80 20X100GR BOT IN" u="1"/>
        <s v="ALANTO (T) SC240 10X1L BOT IN" u="1"/>
        <s v="REGENT ULTRA GR0 6 5X4KG BAG IN" u="1"/>
        <s v="LUNA EXPERIENCE SC400 10X1L BOT IN" u="1"/>
        <s v="ALANTO (T) SC240 20X500ML BOT IN" u="1"/>
        <s v="ALANTO (T) SC240 40X250ML BOT IN" u="1"/>
        <s v="SIVANTO PRIME SL200 10X1L BOT IN" u="1"/>
        <s v="DECIS EC 28 20X500ML BOT IN" u="1"/>
        <s v="DECIS EC 28 40X250ML BOT IN" u="1"/>
        <s v="CONFIDOR (T) SL200 10X1L BOT IN" u="1"/>
        <s v="DECIS EC 28 10X1L BOT IN" u="1"/>
        <s v="ETHREL SL39 20X500ML BOT IN" u="1"/>
        <s v="ETHREL SL39 10X1L BOT IN" u="1"/>
        <s v="DECIS EC101-2 100X5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5">
  <r>
    <s v="ADMIRE 150 GM"/>
    <n v="15"/>
    <n v="210"/>
    <n v="198"/>
    <n v="27"/>
    <m/>
    <x v="0"/>
  </r>
  <r>
    <s v="ADMIRE 16 GM"/>
    <n v="144"/>
    <n v="1000"/>
    <n v="907"/>
    <n v="237"/>
    <m/>
    <x v="1"/>
  </r>
  <r>
    <s v="ADMIRE 2GM"/>
    <m/>
    <m/>
    <n v="72"/>
    <n v="-72"/>
    <m/>
    <x v="1"/>
  </r>
  <r>
    <s v="ADMIRE 30 GM"/>
    <n v="226"/>
    <n v="300"/>
    <n v="501"/>
    <n v="25"/>
    <m/>
    <x v="2"/>
  </r>
  <r>
    <s v="ADMIRE 75 GM"/>
    <n v="36"/>
    <n v="780"/>
    <n v="751"/>
    <n v="65"/>
    <m/>
    <x v="3"/>
  </r>
  <r>
    <s v="ALANTO 100ML"/>
    <m/>
    <m/>
    <m/>
    <m/>
    <m/>
    <x v="4"/>
  </r>
  <r>
    <s v="ALIETTE 100GM"/>
    <m/>
    <n v="440"/>
    <n v="441"/>
    <n v="-1"/>
    <m/>
    <x v="5"/>
  </r>
  <r>
    <s v="ALIETTE 1KG"/>
    <n v="4"/>
    <n v="30"/>
    <n v="34"/>
    <m/>
    <m/>
    <x v="6"/>
  </r>
  <r>
    <s v="ALIETTE 250GM"/>
    <m/>
    <n v="540"/>
    <n v="541"/>
    <n v="-1"/>
    <m/>
    <x v="7"/>
  </r>
  <r>
    <s v="ALIETTE 500GM"/>
    <m/>
    <n v="301"/>
    <n v="299"/>
    <n v="2"/>
    <m/>
    <x v="8"/>
  </r>
  <r>
    <s v="AMBITION 1 LIT"/>
    <m/>
    <n v="30"/>
    <n v="9"/>
    <n v="21"/>
    <m/>
    <x v="9"/>
  </r>
  <r>
    <s v="AMBITION 250ML"/>
    <n v="30"/>
    <n v="200"/>
    <n v="42"/>
    <n v="188"/>
    <m/>
    <x v="10"/>
  </r>
  <r>
    <s v="AMBITION 500ML"/>
    <n v="14"/>
    <n v="100"/>
    <n v="54"/>
    <n v="60"/>
    <m/>
    <x v="11"/>
  </r>
  <r>
    <s v="ANTRACOL 100GM"/>
    <n v="40"/>
    <n v="700"/>
    <n v="740"/>
    <m/>
    <m/>
    <x v="12"/>
  </r>
  <r>
    <s v="ANTRACOL 1KG"/>
    <n v="92"/>
    <n v="450"/>
    <n v="370"/>
    <n v="172"/>
    <m/>
    <x v="13"/>
  </r>
  <r>
    <s v="ANTRACOL 250GM"/>
    <n v="55"/>
    <n v="1681"/>
    <n v="1727"/>
    <n v="9"/>
    <m/>
    <x v="14"/>
  </r>
  <r>
    <s v="ANTRACOL 500GM"/>
    <n v="86"/>
    <n v="1432"/>
    <n v="1498"/>
    <n v="20"/>
    <m/>
    <x v="15"/>
  </r>
  <r>
    <s v="BELT EXPERT 100ML"/>
    <m/>
    <n v="500"/>
    <n v="385"/>
    <n v="115"/>
    <m/>
    <x v="16"/>
  </r>
  <r>
    <s v="CONFIDOR 100ML"/>
    <n v="100"/>
    <n v="4610"/>
    <n v="4685"/>
    <n v="25"/>
    <m/>
    <x v="17"/>
  </r>
  <r>
    <s v="CONFIDOR 250ML"/>
    <n v="12"/>
    <n v="1280"/>
    <n v="1268"/>
    <n v="24"/>
    <m/>
    <x v="18"/>
  </r>
  <r>
    <s v="CONFIDOR 500ML"/>
    <n v="10"/>
    <m/>
    <n v="8"/>
    <n v="2"/>
    <m/>
    <x v="19"/>
  </r>
  <r>
    <s v="CONFIDOR 50ML"/>
    <m/>
    <n v="3381"/>
    <n v="3381"/>
    <m/>
    <m/>
    <x v="20"/>
  </r>
  <r>
    <s v="CONFIDOR SUPER 100ML"/>
    <n v="87"/>
    <n v="600"/>
    <n v="559"/>
    <n v="128"/>
    <m/>
    <x v="21"/>
  </r>
  <r>
    <s v="CONFIDOR SUPER 250ML"/>
    <m/>
    <n v="280"/>
    <n v="275"/>
    <n v="5"/>
    <m/>
    <x v="22"/>
  </r>
  <r>
    <s v="CONFIDOR SUPER 50 ML"/>
    <n v="106"/>
    <n v="850"/>
    <n v="969"/>
    <n v="-13"/>
    <m/>
    <x v="23"/>
  </r>
  <r>
    <s v="COTTON FIRST CLASS BGII"/>
    <m/>
    <n v="802"/>
    <n v="802"/>
    <m/>
    <m/>
    <x v="24"/>
  </r>
  <r>
    <s v="COTTON SUPERB BGII"/>
    <m/>
    <n v="755"/>
    <n v="755"/>
    <m/>
    <m/>
    <x v="25"/>
  </r>
  <r>
    <s v="DECIS 100EC 100ML"/>
    <m/>
    <n v="50"/>
    <n v="118"/>
    <n v="-68"/>
    <m/>
    <x v="26"/>
  </r>
  <r>
    <s v="DECIS 100EC 250ML"/>
    <n v="15"/>
    <m/>
    <n v="15"/>
    <m/>
    <m/>
    <x v="27"/>
  </r>
  <r>
    <s v="DECIS EC 101.2 100ML"/>
    <m/>
    <n v="151"/>
    <n v="81"/>
    <n v="70"/>
    <m/>
    <x v="28"/>
  </r>
  <r>
    <s v="DECIS EC 101.2 250ML"/>
    <m/>
    <n v="40"/>
    <n v="11"/>
    <n v="29"/>
    <m/>
    <x v="27"/>
  </r>
  <r>
    <s v="ETHREL 100ML"/>
    <n v="5"/>
    <n v="100"/>
    <n v="105"/>
    <m/>
    <m/>
    <x v="29"/>
  </r>
  <r>
    <s v="EVERGOL XTEND 100ML"/>
    <n v="37"/>
    <n v="750"/>
    <n v="770"/>
    <n v="17"/>
    <m/>
    <x v="30"/>
  </r>
  <r>
    <s v="EVERGOL XTEND 250ML"/>
    <m/>
    <n v="274"/>
    <n v="236"/>
    <n v="38"/>
    <m/>
    <x v="31"/>
  </r>
  <r>
    <s v="EVERGOL XTEND 40 ML"/>
    <n v="40"/>
    <n v="1200"/>
    <n v="1174"/>
    <n v="66"/>
    <m/>
    <x v="32"/>
  </r>
  <r>
    <s v="FAME 10 ML"/>
    <n v="243"/>
    <n v="201"/>
    <n v="322"/>
    <n v="122"/>
    <m/>
    <x v="33"/>
  </r>
  <r>
    <s v="FAME 100ML"/>
    <n v="33"/>
    <n v="80"/>
    <n v="95"/>
    <n v="18"/>
    <m/>
    <x v="34"/>
  </r>
  <r>
    <s v="FAME 250ML"/>
    <n v="4"/>
    <n v="32"/>
    <n v="28"/>
    <n v="8"/>
    <m/>
    <x v="35"/>
  </r>
  <r>
    <s v="FAME 50 ML"/>
    <n v="18"/>
    <n v="201"/>
    <n v="187"/>
    <n v="32"/>
    <m/>
    <x v="36"/>
  </r>
  <r>
    <s v="FENOS QUICK 100ML"/>
    <m/>
    <n v="100"/>
    <n v="50"/>
    <n v="50"/>
    <m/>
    <x v="37"/>
  </r>
  <r>
    <s v="FENOS QUICK 250ML"/>
    <m/>
    <n v="40"/>
    <n v="40"/>
    <m/>
    <m/>
    <x v="38"/>
  </r>
  <r>
    <s v="FOLICURE 100ML"/>
    <m/>
    <n v="200"/>
    <n v="200"/>
    <m/>
    <m/>
    <x v="39"/>
  </r>
  <r>
    <s v="FOLICURE 250ML"/>
    <m/>
    <n v="80"/>
    <n v="80"/>
    <m/>
    <m/>
    <x v="40"/>
  </r>
  <r>
    <s v="FOOST 250GM"/>
    <n v="59"/>
    <n v="144"/>
    <n v="92"/>
    <n v="111"/>
    <m/>
    <x v="41"/>
  </r>
  <r>
    <s v="FOOST 500GM"/>
    <m/>
    <n v="216"/>
    <n v="216"/>
    <m/>
    <m/>
    <x v="42"/>
  </r>
  <r>
    <s v="GAUCHO 1 LIT"/>
    <m/>
    <n v="10"/>
    <n v="10"/>
    <m/>
    <m/>
    <x v="43"/>
  </r>
  <r>
    <s v="GAUCHO 100ML"/>
    <m/>
    <n v="650"/>
    <n v="614"/>
    <n v="36"/>
    <m/>
    <x v="44"/>
  </r>
  <r>
    <s v="GAUCHO 250ML"/>
    <n v="44"/>
    <n v="121"/>
    <n v="164"/>
    <n v="1"/>
    <m/>
    <x v="45"/>
  </r>
  <r>
    <s v="GAUCHO 50ML"/>
    <m/>
    <n v="400"/>
    <n v="400"/>
    <m/>
    <m/>
    <x v="46"/>
  </r>
  <r>
    <s v="INFINITO 500ML"/>
    <m/>
    <n v="20"/>
    <n v="20"/>
    <m/>
    <m/>
    <x v="47"/>
  </r>
  <r>
    <s v="JUMP 02 GM"/>
    <n v="298"/>
    <n v="6400"/>
    <n v="4330"/>
    <n v="2368"/>
    <m/>
    <x v="48"/>
  </r>
  <r>
    <s v="JUMP 40 GM"/>
    <m/>
    <m/>
    <m/>
    <m/>
    <m/>
    <x v="49"/>
  </r>
  <r>
    <s v="LARVIN 1 KG"/>
    <n v="2"/>
    <n v="100"/>
    <n v="97"/>
    <n v="5"/>
    <m/>
    <x v="50"/>
  </r>
  <r>
    <s v="LARVIN 100GM"/>
    <n v="39"/>
    <m/>
    <n v="39"/>
    <m/>
    <m/>
    <x v="51"/>
  </r>
  <r>
    <s v="LARVIN 250GM"/>
    <n v="32"/>
    <n v="441"/>
    <n v="243"/>
    <n v="230"/>
    <m/>
    <x v="52"/>
  </r>
  <r>
    <s v="LARVIN 500GM"/>
    <n v="34"/>
    <n v="580"/>
    <n v="557"/>
    <n v="57"/>
    <m/>
    <x v="53"/>
  </r>
  <r>
    <s v="LAUDIS 115ML"/>
    <m/>
    <n v="201"/>
    <n v="116"/>
    <n v="85"/>
    <m/>
    <x v="54"/>
  </r>
  <r>
    <s v="LAUDIS 230ML"/>
    <m/>
    <n v="15"/>
    <n v="14"/>
    <n v="1"/>
    <m/>
    <x v="55"/>
  </r>
  <r>
    <s v="LAUDIS 57.5 ML"/>
    <n v="10"/>
    <n v="151"/>
    <n v="47"/>
    <n v="114"/>
    <m/>
    <x v="56"/>
  </r>
  <r>
    <s v="LUNA 100ML"/>
    <m/>
    <m/>
    <m/>
    <m/>
    <m/>
    <x v="57"/>
  </r>
  <r>
    <s v="LUNA 250ML"/>
    <n v="38"/>
    <m/>
    <n v="38"/>
    <m/>
    <m/>
    <x v="58"/>
  </r>
  <r>
    <s v="MAIZE DKC 9133 4 KG"/>
    <m/>
    <n v="141"/>
    <n v="141"/>
    <m/>
    <m/>
    <x v="59"/>
  </r>
  <r>
    <s v="MAIZE DKC 9141 3.5KG"/>
    <m/>
    <n v="167"/>
    <n v="167"/>
    <m/>
    <m/>
    <x v="60"/>
  </r>
  <r>
    <s v="MAIZE DKC 9150 5KG"/>
    <m/>
    <n v="90"/>
    <n v="90"/>
    <m/>
    <m/>
    <x v="61"/>
  </r>
  <r>
    <s v="MELODY DUO 100GM"/>
    <m/>
    <n v="50"/>
    <n v="50"/>
    <m/>
    <m/>
    <x v="62"/>
  </r>
  <r>
    <s v="MELODY DUO 400GM"/>
    <m/>
    <m/>
    <m/>
    <m/>
    <m/>
    <x v="63"/>
  </r>
  <r>
    <s v="MOVENTO Energy 1 LIT"/>
    <m/>
    <n v="30"/>
    <n v="30"/>
    <m/>
    <m/>
    <x v="64"/>
  </r>
  <r>
    <s v="MOVENTO Energy 100ML"/>
    <m/>
    <n v="200"/>
    <n v="200"/>
    <m/>
    <m/>
    <x v="65"/>
  </r>
  <r>
    <s v="MOVENTO Energy 250ML"/>
    <n v="10"/>
    <n v="400"/>
    <n v="384"/>
    <n v="26"/>
    <m/>
    <x v="66"/>
  </r>
  <r>
    <s v="MOVENTO OD150 250ML"/>
    <n v="20"/>
    <m/>
    <m/>
    <n v="20"/>
    <m/>
    <x v="67"/>
  </r>
  <r>
    <s v="NATIVO 10 GM"/>
    <m/>
    <n v="817"/>
    <n v="621"/>
    <n v="196"/>
    <m/>
    <x v="68"/>
  </r>
  <r>
    <s v="NATIVO 100GM"/>
    <n v="339"/>
    <n v="1102"/>
    <n v="1290"/>
    <n v="151"/>
    <m/>
    <x v="69"/>
  </r>
  <r>
    <s v="NATIVO 250GM"/>
    <n v="70"/>
    <n v="252"/>
    <n v="322"/>
    <m/>
    <m/>
    <x v="70"/>
  </r>
  <r>
    <s v="NATIVO 50 GM"/>
    <m/>
    <n v="1358"/>
    <n v="1317"/>
    <n v="41"/>
    <m/>
    <x v="71"/>
  </r>
  <r>
    <s v="NATIVO 500GM"/>
    <m/>
    <n v="20"/>
    <n v="8"/>
    <n v="12"/>
    <m/>
    <x v="72"/>
  </r>
  <r>
    <s v="OBERON 100ML"/>
    <m/>
    <n v="100"/>
    <n v="74"/>
    <n v="26"/>
    <m/>
    <x v="73"/>
  </r>
  <r>
    <s v="OBERON 200ML"/>
    <n v="50"/>
    <n v="80"/>
    <n v="68"/>
    <n v="62"/>
    <m/>
    <x v="74"/>
  </r>
  <r>
    <s v="OBERON 50 ML"/>
    <m/>
    <m/>
    <m/>
    <m/>
    <m/>
    <x v="75"/>
  </r>
  <r>
    <s v="OBERON 500ML"/>
    <n v="20"/>
    <m/>
    <n v="20"/>
    <m/>
    <m/>
    <x v="76"/>
  </r>
  <r>
    <s v="PLANOFIX 100ML"/>
    <m/>
    <n v="500"/>
    <n v="385"/>
    <n v="115"/>
    <m/>
    <x v="77"/>
  </r>
  <r>
    <s v="PLANOFIX 250ML"/>
    <n v="12"/>
    <n v="205"/>
    <n v="209"/>
    <n v="8"/>
    <m/>
    <x v="78"/>
  </r>
  <r>
    <s v="PROFILER 250GM"/>
    <m/>
    <n v="20"/>
    <n v="20"/>
    <m/>
    <m/>
    <x v="79"/>
  </r>
  <r>
    <s v="REGENT GOLD SC200 100ML"/>
    <n v="36"/>
    <n v="50"/>
    <n v="82"/>
    <n v="4"/>
    <m/>
    <x v="80"/>
  </r>
  <r>
    <s v="REGENT GOLD SC200 250ML"/>
    <n v="35"/>
    <n v="40"/>
    <n v="70"/>
    <n v="5"/>
    <m/>
    <x v="81"/>
  </r>
  <r>
    <s v="REGENT GR 1 KG"/>
    <n v="65"/>
    <n v="400"/>
    <n v="291"/>
    <n v="174"/>
    <m/>
    <x v="82"/>
  </r>
  <r>
    <s v="REGENT GR 25 KG"/>
    <m/>
    <m/>
    <m/>
    <m/>
    <m/>
    <x v="83"/>
  </r>
  <r>
    <s v="REGENT GR 5 KG"/>
    <n v="12"/>
    <n v="40"/>
    <n v="52"/>
    <m/>
    <m/>
    <x v="84"/>
  </r>
  <r>
    <s v="REGENT SC 1 LIT"/>
    <n v="25"/>
    <n v="200"/>
    <n v="204"/>
    <n v="21"/>
    <m/>
    <x v="85"/>
  </r>
  <r>
    <s v="REGENT SC 100ML"/>
    <n v="115"/>
    <n v="500"/>
    <n v="616"/>
    <n v="-1"/>
    <m/>
    <x v="86"/>
  </r>
  <r>
    <s v="REGENT SC 250ML"/>
    <n v="57"/>
    <n v="501"/>
    <n v="555"/>
    <n v="3"/>
    <m/>
    <x v="87"/>
  </r>
  <r>
    <s v="REGENT SC 500ML"/>
    <n v="60"/>
    <n v="800"/>
    <n v="867"/>
    <n v="-7"/>
    <m/>
    <x v="88"/>
  </r>
  <r>
    <s v="ROUNDUP 1LIT"/>
    <m/>
    <n v="9154"/>
    <n v="4322"/>
    <n v="4832"/>
    <m/>
    <x v="89"/>
  </r>
  <r>
    <s v="ROUNDUP 20LIT"/>
    <m/>
    <n v="30"/>
    <n v="26"/>
    <n v="4"/>
    <m/>
    <x v="90"/>
  </r>
  <r>
    <s v="ROUNDUP 5LIT"/>
    <m/>
    <n v="1161"/>
    <n v="995"/>
    <n v="166"/>
    <m/>
    <x v="91"/>
  </r>
  <r>
    <s v="SECTIN 100GM"/>
    <m/>
    <m/>
    <m/>
    <m/>
    <m/>
    <x v="92"/>
  </r>
  <r>
    <s v="SENCOR 100GM"/>
    <n v="105"/>
    <m/>
    <n v="96"/>
    <n v="9"/>
    <m/>
    <x v="93"/>
  </r>
  <r>
    <s v="SENCOR 500GM"/>
    <n v="62"/>
    <m/>
    <n v="62"/>
    <m/>
    <m/>
    <x v="94"/>
  </r>
  <r>
    <s v="SOLOMON 1 LIT"/>
    <m/>
    <n v="501"/>
    <n v="500"/>
    <n v="1"/>
    <m/>
    <x v="95"/>
  </r>
  <r>
    <s v="SOLOMON 100ML"/>
    <n v="27"/>
    <n v="350"/>
    <n v="377"/>
    <m/>
    <m/>
    <x v="96"/>
  </r>
  <r>
    <s v="SOLOMON 250ML"/>
    <n v="35"/>
    <n v="961"/>
    <n v="995"/>
    <n v="1"/>
    <m/>
    <x v="97"/>
  </r>
  <r>
    <s v="SOLOMON 500ML"/>
    <n v="14"/>
    <n v="841"/>
    <n v="860"/>
    <n v="-5"/>
    <m/>
    <x v="98"/>
  </r>
  <r>
    <s v="WHIPSUPER 100ML"/>
    <m/>
    <m/>
    <m/>
    <m/>
    <m/>
    <x v="99"/>
  </r>
  <r>
    <s v="WHIPSUPER 1LIT"/>
    <m/>
    <n v="260"/>
    <n v="256"/>
    <n v="4"/>
    <m/>
    <x v="100"/>
  </r>
  <r>
    <s v="WHIPSUPER 250ML"/>
    <m/>
    <n v="800"/>
    <n v="765"/>
    <n v="35"/>
    <m/>
    <x v="101"/>
  </r>
  <r>
    <s v="WHIPSUPER 500ML"/>
    <m/>
    <n v="1005"/>
    <n v="997"/>
    <n v="8"/>
    <m/>
    <x v="10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14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I1:M105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62">
        <item x="1"/>
        <item m="1" x="111"/>
        <item x="4"/>
        <item x="5"/>
        <item x="6"/>
        <item x="7"/>
        <item x="8"/>
        <item m="1" x="110"/>
        <item x="9"/>
        <item x="10"/>
        <item x="11"/>
        <item x="12"/>
        <item x="13"/>
        <item x="14"/>
        <item x="15"/>
        <item x="16"/>
        <item x="17"/>
        <item m="1" x="156"/>
        <item x="18"/>
        <item x="19"/>
        <item x="20"/>
        <item x="21"/>
        <item x="22"/>
        <item m="1" x="112"/>
        <item x="23"/>
        <item m="1" x="145"/>
        <item x="26"/>
        <item m="1" x="157"/>
        <item m="1" x="155"/>
        <item m="1" x="154"/>
        <item m="1" x="160"/>
        <item x="29"/>
        <item m="1" x="159"/>
        <item m="1" x="158"/>
        <item x="30"/>
        <item x="32"/>
        <item x="33"/>
        <item x="36"/>
        <item x="37"/>
        <item x="39"/>
        <item m="1" x="131"/>
        <item x="40"/>
        <item m="1" x="144"/>
        <item x="41"/>
        <item x="42"/>
        <item x="44"/>
        <item x="45"/>
        <item x="46"/>
        <item m="1" x="147"/>
        <item m="1" x="138"/>
        <item m="1" x="137"/>
        <item m="1" x="136"/>
        <item x="47"/>
        <item x="48"/>
        <item x="49"/>
        <item x="51"/>
        <item x="50"/>
        <item x="52"/>
        <item x="53"/>
        <item x="54"/>
        <item x="55"/>
        <item x="56"/>
        <item m="1" x="118"/>
        <item m="1" x="117"/>
        <item x="57"/>
        <item x="63"/>
        <item x="62"/>
        <item m="1" x="122"/>
        <item x="65"/>
        <item x="66"/>
        <item x="69"/>
        <item m="1" x="132"/>
        <item x="70"/>
        <item x="72"/>
        <item x="71"/>
        <item x="73"/>
        <item x="74"/>
        <item x="76"/>
        <item x="77"/>
        <item m="1" x="105"/>
        <item x="78"/>
        <item m="1" x="121"/>
        <item x="79"/>
        <item x="80"/>
        <item x="81"/>
        <item x="82"/>
        <item x="83"/>
        <item x="84"/>
        <item x="86"/>
        <item x="85"/>
        <item x="87"/>
        <item x="88"/>
        <item m="1" x="149"/>
        <item m="1" x="135"/>
        <item m="1" x="109"/>
        <item m="1" x="108"/>
        <item x="92"/>
        <item m="1" x="103"/>
        <item x="93"/>
        <item x="96"/>
        <item x="95"/>
        <item x="97"/>
        <item x="98"/>
        <item m="1" x="143"/>
        <item m="1" x="114"/>
        <item x="99"/>
        <item x="101"/>
        <item x="102"/>
        <item x="0"/>
        <item x="2"/>
        <item x="3"/>
        <item m="1" x="148"/>
        <item m="1" x="152"/>
        <item m="1" x="151"/>
        <item m="1" x="107"/>
        <item m="1" x="106"/>
        <item m="1" x="146"/>
        <item x="31"/>
        <item x="34"/>
        <item x="35"/>
        <item m="1" x="130"/>
        <item m="1" x="120"/>
        <item x="43"/>
        <item m="1" x="115"/>
        <item m="1" x="125"/>
        <item x="58"/>
        <item m="1" x="150"/>
        <item x="64"/>
        <item x="68"/>
        <item m="1" x="126"/>
        <item m="1" x="119"/>
        <item m="1" x="116"/>
        <item m="1" x="134"/>
        <item m="1" x="133"/>
        <item m="1" x="129"/>
        <item m="1" x="124"/>
        <item m="1" x="123"/>
        <item m="1" x="142"/>
        <item m="1" x="153"/>
        <item m="1" x="141"/>
        <item m="1" x="140"/>
        <item m="1" x="139"/>
        <item m="1" x="128"/>
        <item m="1" x="127"/>
        <item m="1" x="113"/>
        <item m="1" x="104"/>
        <item x="24"/>
        <item x="25"/>
        <item x="27"/>
        <item x="67"/>
        <item x="75"/>
        <item x="94"/>
        <item x="100"/>
        <item x="28"/>
        <item x="38"/>
        <item x="59"/>
        <item x="60"/>
        <item x="61"/>
        <item x="89"/>
        <item x="90"/>
        <item x="91"/>
        <item t="default"/>
      </items>
    </pivotField>
  </pivotFields>
  <rowFields count="1">
    <field x="6"/>
  </rowFields>
  <rowItems count="104">
    <i>
      <x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8"/>
    </i>
    <i>
      <x v="19"/>
    </i>
    <i>
      <x v="20"/>
    </i>
    <i>
      <x v="21"/>
    </i>
    <i>
      <x v="22"/>
    </i>
    <i>
      <x v="24"/>
    </i>
    <i>
      <x v="26"/>
    </i>
    <i>
      <x v="31"/>
    </i>
    <i>
      <x v="34"/>
    </i>
    <i>
      <x v="35"/>
    </i>
    <i>
      <x v="36"/>
    </i>
    <i>
      <x v="37"/>
    </i>
    <i>
      <x v="38"/>
    </i>
    <i>
      <x v="39"/>
    </i>
    <i>
      <x v="41"/>
    </i>
    <i>
      <x v="43"/>
    </i>
    <i>
      <x v="44"/>
    </i>
    <i>
      <x v="45"/>
    </i>
    <i>
      <x v="46"/>
    </i>
    <i>
      <x v="47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4"/>
    </i>
    <i>
      <x v="65"/>
    </i>
    <i>
      <x v="66"/>
    </i>
    <i>
      <x v="68"/>
    </i>
    <i>
      <x v="69"/>
    </i>
    <i>
      <x v="70"/>
    </i>
    <i>
      <x v="72"/>
    </i>
    <i>
      <x v="73"/>
    </i>
    <i>
      <x v="74"/>
    </i>
    <i>
      <x v="75"/>
    </i>
    <i>
      <x v="76"/>
    </i>
    <i>
      <x v="77"/>
    </i>
    <i>
      <x v="78"/>
    </i>
    <i>
      <x v="80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6"/>
    </i>
    <i>
      <x v="98"/>
    </i>
    <i>
      <x v="99"/>
    </i>
    <i>
      <x v="100"/>
    </i>
    <i>
      <x v="101"/>
    </i>
    <i>
      <x v="102"/>
    </i>
    <i>
      <x v="105"/>
    </i>
    <i>
      <x v="106"/>
    </i>
    <i>
      <x v="107"/>
    </i>
    <i>
      <x v="108"/>
    </i>
    <i>
      <x v="109"/>
    </i>
    <i>
      <x v="110"/>
    </i>
    <i>
      <x v="117"/>
    </i>
    <i>
      <x v="118"/>
    </i>
    <i>
      <x v="119"/>
    </i>
    <i>
      <x v="122"/>
    </i>
    <i>
      <x v="125"/>
    </i>
    <i>
      <x v="127"/>
    </i>
    <i>
      <x v="128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39"/>
  <sheetViews>
    <sheetView workbookViewId="0">
      <selection sqref="A1:E1"/>
    </sheetView>
  </sheetViews>
  <sheetFormatPr defaultRowHeight="14.4" x14ac:dyDescent="0.3"/>
  <cols>
    <col min="1" max="1" width="25" bestFit="1" customWidth="1"/>
    <col min="2" max="2" width="12" customWidth="1"/>
    <col min="3" max="3" width="11.5546875" bestFit="1" customWidth="1"/>
    <col min="4" max="5" width="12" customWidth="1"/>
  </cols>
  <sheetData>
    <row r="1" spans="1:5" ht="17.399999999999999" x14ac:dyDescent="0.3">
      <c r="A1" s="56" t="s">
        <v>39</v>
      </c>
      <c r="B1" s="56"/>
      <c r="C1" s="56"/>
      <c r="D1" s="56"/>
      <c r="E1" s="56"/>
    </row>
    <row r="2" spans="1:5" x14ac:dyDescent="0.3">
      <c r="A2" s="57" t="s">
        <v>40</v>
      </c>
      <c r="B2" s="57"/>
      <c r="C2" s="57"/>
      <c r="D2" s="57"/>
      <c r="E2" s="57"/>
    </row>
    <row r="3" spans="1:5" x14ac:dyDescent="0.3">
      <c r="A3" s="57" t="s">
        <v>41</v>
      </c>
      <c r="B3" s="57"/>
      <c r="C3" s="57"/>
      <c r="D3" s="57"/>
      <c r="E3" s="57"/>
    </row>
    <row r="4" spans="1:5" x14ac:dyDescent="0.3">
      <c r="A4" s="58"/>
      <c r="B4" s="58"/>
      <c r="C4" s="58"/>
      <c r="D4" s="58"/>
      <c r="E4" s="58"/>
    </row>
    <row r="5" spans="1:5" x14ac:dyDescent="0.3">
      <c r="A5" s="59" t="s">
        <v>42</v>
      </c>
      <c r="B5" s="59"/>
      <c r="C5" s="59"/>
      <c r="D5" s="59"/>
      <c r="E5" s="59"/>
    </row>
    <row r="6" spans="1:5" x14ac:dyDescent="0.3">
      <c r="A6" s="55" t="s">
        <v>264</v>
      </c>
      <c r="B6" s="55"/>
      <c r="C6" s="55"/>
      <c r="D6" s="55"/>
      <c r="E6" s="55"/>
    </row>
    <row r="7" spans="1:5" x14ac:dyDescent="0.3">
      <c r="A7" s="67" t="s">
        <v>43</v>
      </c>
      <c r="B7" s="69" t="s">
        <v>44</v>
      </c>
      <c r="C7" s="69" t="s">
        <v>45</v>
      </c>
      <c r="D7" s="69" t="s">
        <v>46</v>
      </c>
      <c r="E7" s="69" t="s">
        <v>47</v>
      </c>
    </row>
    <row r="8" spans="1:5" x14ac:dyDescent="0.3">
      <c r="A8" s="66" t="s">
        <v>48</v>
      </c>
      <c r="B8" s="70">
        <v>15</v>
      </c>
      <c r="C8" s="70">
        <v>210</v>
      </c>
      <c r="D8" s="70">
        <v>198</v>
      </c>
      <c r="E8" s="70">
        <v>27</v>
      </c>
    </row>
    <row r="9" spans="1:5" x14ac:dyDescent="0.3">
      <c r="A9" s="66" t="s">
        <v>49</v>
      </c>
      <c r="B9" s="70">
        <v>144</v>
      </c>
      <c r="C9" s="70">
        <v>1000</v>
      </c>
      <c r="D9" s="70">
        <v>907</v>
      </c>
      <c r="E9" s="70">
        <v>237</v>
      </c>
    </row>
    <row r="10" spans="1:5" x14ac:dyDescent="0.3">
      <c r="A10" s="66" t="s">
        <v>50</v>
      </c>
      <c r="B10" s="65"/>
      <c r="C10" s="65"/>
      <c r="D10" s="70">
        <v>72</v>
      </c>
      <c r="E10" s="70">
        <v>-72</v>
      </c>
    </row>
    <row r="11" spans="1:5" x14ac:dyDescent="0.3">
      <c r="A11" s="66" t="s">
        <v>51</v>
      </c>
      <c r="B11" s="70">
        <v>226</v>
      </c>
      <c r="C11" s="70">
        <v>300</v>
      </c>
      <c r="D11" s="70">
        <v>501</v>
      </c>
      <c r="E11" s="70">
        <v>25</v>
      </c>
    </row>
    <row r="12" spans="1:5" x14ac:dyDescent="0.3">
      <c r="A12" s="66" t="s">
        <v>52</v>
      </c>
      <c r="B12" s="65"/>
      <c r="C12" s="65"/>
      <c r="D12" s="65"/>
      <c r="E12" s="65"/>
    </row>
    <row r="13" spans="1:5" x14ac:dyDescent="0.3">
      <c r="A13" s="66" t="s">
        <v>53</v>
      </c>
      <c r="B13" s="70">
        <v>36</v>
      </c>
      <c r="C13" s="70">
        <v>780</v>
      </c>
      <c r="D13" s="70">
        <v>751</v>
      </c>
      <c r="E13" s="70">
        <v>65</v>
      </c>
    </row>
    <row r="14" spans="1:5" x14ac:dyDescent="0.3">
      <c r="A14" s="66" t="s">
        <v>54</v>
      </c>
      <c r="B14" s="65"/>
      <c r="C14" s="65"/>
      <c r="D14" s="65"/>
      <c r="E14" s="65"/>
    </row>
    <row r="15" spans="1:5" x14ac:dyDescent="0.3">
      <c r="A15" s="66" t="s">
        <v>55</v>
      </c>
      <c r="B15" s="65"/>
      <c r="C15" s="65"/>
      <c r="D15" s="65"/>
      <c r="E15" s="65"/>
    </row>
    <row r="16" spans="1:5" x14ac:dyDescent="0.3">
      <c r="A16" s="66" t="s">
        <v>56</v>
      </c>
      <c r="B16" s="65"/>
      <c r="C16" s="65"/>
      <c r="D16" s="65"/>
      <c r="E16" s="65"/>
    </row>
    <row r="17" spans="1:5" x14ac:dyDescent="0.3">
      <c r="A17" s="66" t="s">
        <v>57</v>
      </c>
      <c r="B17" s="65"/>
      <c r="C17" s="65"/>
      <c r="D17" s="65"/>
      <c r="E17" s="65"/>
    </row>
    <row r="18" spans="1:5" x14ac:dyDescent="0.3">
      <c r="A18" s="66" t="s">
        <v>58</v>
      </c>
      <c r="B18" s="65"/>
      <c r="C18" s="65"/>
      <c r="D18" s="65"/>
      <c r="E18" s="65"/>
    </row>
    <row r="19" spans="1:5" x14ac:dyDescent="0.3">
      <c r="A19" s="66" t="s">
        <v>59</v>
      </c>
      <c r="B19" s="65"/>
      <c r="C19" s="70">
        <v>440</v>
      </c>
      <c r="D19" s="70">
        <v>441</v>
      </c>
      <c r="E19" s="70">
        <v>-1</v>
      </c>
    </row>
    <row r="20" spans="1:5" x14ac:dyDescent="0.3">
      <c r="A20" s="66" t="s">
        <v>60</v>
      </c>
      <c r="B20" s="70">
        <v>4</v>
      </c>
      <c r="C20" s="70">
        <v>30</v>
      </c>
      <c r="D20" s="70">
        <v>34</v>
      </c>
      <c r="E20" s="65"/>
    </row>
    <row r="21" spans="1:5" x14ac:dyDescent="0.3">
      <c r="A21" s="66" t="s">
        <v>61</v>
      </c>
      <c r="B21" s="65"/>
      <c r="C21" s="70">
        <v>540</v>
      </c>
      <c r="D21" s="70">
        <v>541</v>
      </c>
      <c r="E21" s="70">
        <v>-1</v>
      </c>
    </row>
    <row r="22" spans="1:5" x14ac:dyDescent="0.3">
      <c r="A22" s="66" t="s">
        <v>62</v>
      </c>
      <c r="B22" s="65"/>
      <c r="C22" s="70">
        <v>301</v>
      </c>
      <c r="D22" s="70">
        <v>299</v>
      </c>
      <c r="E22" s="70">
        <v>2</v>
      </c>
    </row>
    <row r="23" spans="1:5" x14ac:dyDescent="0.3">
      <c r="A23" s="66" t="s">
        <v>63</v>
      </c>
      <c r="B23" s="65"/>
      <c r="C23" s="70">
        <v>30</v>
      </c>
      <c r="D23" s="70">
        <v>9</v>
      </c>
      <c r="E23" s="70">
        <v>21</v>
      </c>
    </row>
    <row r="24" spans="1:5" x14ac:dyDescent="0.3">
      <c r="A24" s="66" t="s">
        <v>64</v>
      </c>
      <c r="B24" s="70">
        <v>30</v>
      </c>
      <c r="C24" s="70">
        <v>200</v>
      </c>
      <c r="D24" s="70">
        <v>42</v>
      </c>
      <c r="E24" s="70">
        <v>188</v>
      </c>
    </row>
    <row r="25" spans="1:5" x14ac:dyDescent="0.3">
      <c r="A25" s="66" t="s">
        <v>65</v>
      </c>
      <c r="B25" s="70">
        <v>14</v>
      </c>
      <c r="C25" s="70">
        <v>100</v>
      </c>
      <c r="D25" s="70">
        <v>54</v>
      </c>
      <c r="E25" s="70">
        <v>60</v>
      </c>
    </row>
    <row r="26" spans="1:5" x14ac:dyDescent="0.3">
      <c r="A26" s="66" t="s">
        <v>66</v>
      </c>
      <c r="B26" s="70">
        <v>40</v>
      </c>
      <c r="C26" s="70">
        <v>700</v>
      </c>
      <c r="D26" s="70">
        <v>740</v>
      </c>
      <c r="E26" s="65"/>
    </row>
    <row r="27" spans="1:5" x14ac:dyDescent="0.3">
      <c r="A27" s="66" t="s">
        <v>67</v>
      </c>
      <c r="B27" s="70">
        <v>92</v>
      </c>
      <c r="C27" s="70">
        <v>450</v>
      </c>
      <c r="D27" s="70">
        <v>370</v>
      </c>
      <c r="E27" s="70">
        <v>172</v>
      </c>
    </row>
    <row r="28" spans="1:5" x14ac:dyDescent="0.3">
      <c r="A28" s="66" t="s">
        <v>68</v>
      </c>
      <c r="B28" s="70">
        <v>55</v>
      </c>
      <c r="C28" s="70">
        <v>1681</v>
      </c>
      <c r="D28" s="70">
        <v>1727</v>
      </c>
      <c r="E28" s="70">
        <v>9</v>
      </c>
    </row>
    <row r="29" spans="1:5" x14ac:dyDescent="0.3">
      <c r="A29" s="66" t="s">
        <v>69</v>
      </c>
      <c r="B29" s="70">
        <v>86</v>
      </c>
      <c r="C29" s="70">
        <v>1432</v>
      </c>
      <c r="D29" s="70">
        <v>1498</v>
      </c>
      <c r="E29" s="70">
        <v>20</v>
      </c>
    </row>
    <row r="30" spans="1:5" x14ac:dyDescent="0.3">
      <c r="A30" s="66" t="s">
        <v>70</v>
      </c>
      <c r="B30" s="65"/>
      <c r="C30" s="70">
        <v>500</v>
      </c>
      <c r="D30" s="70">
        <v>385</v>
      </c>
      <c r="E30" s="70">
        <v>115</v>
      </c>
    </row>
    <row r="31" spans="1:5" x14ac:dyDescent="0.3">
      <c r="A31" s="66" t="s">
        <v>71</v>
      </c>
      <c r="B31" s="65"/>
      <c r="C31" s="65"/>
      <c r="D31" s="65"/>
      <c r="E31" s="65"/>
    </row>
    <row r="32" spans="1:5" x14ac:dyDescent="0.3">
      <c r="A32" s="66" t="s">
        <v>72</v>
      </c>
      <c r="B32" s="65"/>
      <c r="C32" s="65"/>
      <c r="D32" s="65"/>
      <c r="E32" s="65"/>
    </row>
    <row r="33" spans="1:5" x14ac:dyDescent="0.3">
      <c r="A33" s="66" t="s">
        <v>73</v>
      </c>
      <c r="B33" s="70">
        <v>100</v>
      </c>
      <c r="C33" s="70">
        <v>4610</v>
      </c>
      <c r="D33" s="70">
        <v>4685</v>
      </c>
      <c r="E33" s="70">
        <v>25</v>
      </c>
    </row>
    <row r="34" spans="1:5" x14ac:dyDescent="0.3">
      <c r="A34" s="66" t="s">
        <v>74</v>
      </c>
      <c r="B34" s="70">
        <v>12</v>
      </c>
      <c r="C34" s="70">
        <v>1280</v>
      </c>
      <c r="D34" s="70">
        <v>1268</v>
      </c>
      <c r="E34" s="70">
        <v>24</v>
      </c>
    </row>
    <row r="35" spans="1:5" x14ac:dyDescent="0.3">
      <c r="A35" s="66" t="s">
        <v>75</v>
      </c>
      <c r="B35" s="70">
        <v>10</v>
      </c>
      <c r="C35" s="65"/>
      <c r="D35" s="70">
        <v>8</v>
      </c>
      <c r="E35" s="70">
        <v>2</v>
      </c>
    </row>
    <row r="36" spans="1:5" x14ac:dyDescent="0.3">
      <c r="A36" s="66" t="s">
        <v>76</v>
      </c>
      <c r="B36" s="65"/>
      <c r="C36" s="70">
        <v>3381</v>
      </c>
      <c r="D36" s="70">
        <v>3381</v>
      </c>
      <c r="E36" s="65"/>
    </row>
    <row r="37" spans="1:5" x14ac:dyDescent="0.3">
      <c r="A37" s="66" t="s">
        <v>77</v>
      </c>
      <c r="B37" s="70">
        <v>87</v>
      </c>
      <c r="C37" s="70">
        <v>600</v>
      </c>
      <c r="D37" s="70">
        <v>559</v>
      </c>
      <c r="E37" s="70">
        <v>128</v>
      </c>
    </row>
    <row r="38" spans="1:5" x14ac:dyDescent="0.3">
      <c r="A38" s="66" t="s">
        <v>78</v>
      </c>
      <c r="B38" s="65"/>
      <c r="C38" s="70">
        <v>280</v>
      </c>
      <c r="D38" s="70">
        <v>275</v>
      </c>
      <c r="E38" s="70">
        <v>5</v>
      </c>
    </row>
    <row r="39" spans="1:5" x14ac:dyDescent="0.3">
      <c r="A39" s="66" t="s">
        <v>79</v>
      </c>
      <c r="B39" s="70">
        <v>106</v>
      </c>
      <c r="C39" s="70">
        <v>850</v>
      </c>
      <c r="D39" s="70">
        <v>969</v>
      </c>
      <c r="E39" s="70">
        <v>-13</v>
      </c>
    </row>
    <row r="40" spans="1:5" x14ac:dyDescent="0.3">
      <c r="A40" s="66" t="s">
        <v>80</v>
      </c>
      <c r="B40" s="65"/>
      <c r="C40" s="70">
        <v>802</v>
      </c>
      <c r="D40" s="70">
        <v>802</v>
      </c>
      <c r="E40" s="65"/>
    </row>
    <row r="41" spans="1:5" x14ac:dyDescent="0.3">
      <c r="A41" s="66" t="s">
        <v>81</v>
      </c>
      <c r="B41" s="65"/>
      <c r="C41" s="70">
        <v>755</v>
      </c>
      <c r="D41" s="70">
        <v>755</v>
      </c>
      <c r="E41" s="65"/>
    </row>
    <row r="42" spans="1:5" x14ac:dyDescent="0.3">
      <c r="A42" s="66" t="s">
        <v>82</v>
      </c>
      <c r="B42" s="65"/>
      <c r="C42" s="70">
        <v>50</v>
      </c>
      <c r="D42" s="70">
        <v>118</v>
      </c>
      <c r="E42" s="70">
        <v>-68</v>
      </c>
    </row>
    <row r="43" spans="1:5" x14ac:dyDescent="0.3">
      <c r="A43" s="66" t="s">
        <v>83</v>
      </c>
      <c r="B43" s="70">
        <v>15</v>
      </c>
      <c r="C43" s="65"/>
      <c r="D43" s="70">
        <v>15</v>
      </c>
      <c r="E43" s="65"/>
    </row>
    <row r="44" spans="1:5" x14ac:dyDescent="0.3">
      <c r="A44" s="66" t="s">
        <v>265</v>
      </c>
      <c r="B44" s="65"/>
      <c r="C44" s="70">
        <v>151</v>
      </c>
      <c r="D44" s="70">
        <v>81</v>
      </c>
      <c r="E44" s="70">
        <v>70</v>
      </c>
    </row>
    <row r="45" spans="1:5" x14ac:dyDescent="0.3">
      <c r="A45" s="66" t="s">
        <v>266</v>
      </c>
      <c r="B45" s="65"/>
      <c r="C45" s="70">
        <v>40</v>
      </c>
      <c r="D45" s="70">
        <v>11</v>
      </c>
      <c r="E45" s="70">
        <v>29</v>
      </c>
    </row>
    <row r="46" spans="1:5" x14ac:dyDescent="0.3">
      <c r="A46" s="66" t="s">
        <v>84</v>
      </c>
      <c r="B46" s="65"/>
      <c r="C46" s="65"/>
      <c r="D46" s="65"/>
      <c r="E46" s="65"/>
    </row>
    <row r="47" spans="1:5" x14ac:dyDescent="0.3">
      <c r="A47" s="66" t="s">
        <v>85</v>
      </c>
      <c r="B47" s="70">
        <v>5</v>
      </c>
      <c r="C47" s="70">
        <v>100</v>
      </c>
      <c r="D47" s="70">
        <v>105</v>
      </c>
      <c r="E47" s="65"/>
    </row>
    <row r="48" spans="1:5" x14ac:dyDescent="0.3">
      <c r="A48" s="66" t="s">
        <v>86</v>
      </c>
      <c r="B48" s="65"/>
      <c r="C48" s="65"/>
      <c r="D48" s="65"/>
      <c r="E48" s="65"/>
    </row>
    <row r="49" spans="1:5" x14ac:dyDescent="0.3">
      <c r="A49" s="66" t="s">
        <v>87</v>
      </c>
      <c r="B49" s="70">
        <v>37</v>
      </c>
      <c r="C49" s="70">
        <v>750</v>
      </c>
      <c r="D49" s="70">
        <v>770</v>
      </c>
      <c r="E49" s="70">
        <v>17</v>
      </c>
    </row>
    <row r="50" spans="1:5" x14ac:dyDescent="0.3">
      <c r="A50" s="66" t="s">
        <v>88</v>
      </c>
      <c r="B50" s="65"/>
      <c r="C50" s="70">
        <v>274</v>
      </c>
      <c r="D50" s="70">
        <v>236</v>
      </c>
      <c r="E50" s="70">
        <v>38</v>
      </c>
    </row>
    <row r="51" spans="1:5" x14ac:dyDescent="0.3">
      <c r="A51" s="66" t="s">
        <v>89</v>
      </c>
      <c r="B51" s="70">
        <v>40</v>
      </c>
      <c r="C51" s="70">
        <v>1200</v>
      </c>
      <c r="D51" s="70">
        <v>1174</v>
      </c>
      <c r="E51" s="70">
        <v>66</v>
      </c>
    </row>
    <row r="52" spans="1:5" x14ac:dyDescent="0.3">
      <c r="A52" s="66" t="s">
        <v>90</v>
      </c>
      <c r="B52" s="70">
        <v>243</v>
      </c>
      <c r="C52" s="70">
        <v>201</v>
      </c>
      <c r="D52" s="70">
        <v>322</v>
      </c>
      <c r="E52" s="70">
        <v>122</v>
      </c>
    </row>
    <row r="53" spans="1:5" x14ac:dyDescent="0.3">
      <c r="A53" s="66" t="s">
        <v>91</v>
      </c>
      <c r="B53" s="70">
        <v>33</v>
      </c>
      <c r="C53" s="70">
        <v>80</v>
      </c>
      <c r="D53" s="70">
        <v>95</v>
      </c>
      <c r="E53" s="70">
        <v>18</v>
      </c>
    </row>
    <row r="54" spans="1:5" x14ac:dyDescent="0.3">
      <c r="A54" s="66" t="s">
        <v>92</v>
      </c>
      <c r="B54" s="70">
        <v>4</v>
      </c>
      <c r="C54" s="70">
        <v>32</v>
      </c>
      <c r="D54" s="70">
        <v>28</v>
      </c>
      <c r="E54" s="70">
        <v>8</v>
      </c>
    </row>
    <row r="55" spans="1:5" x14ac:dyDescent="0.3">
      <c r="A55" s="66" t="s">
        <v>93</v>
      </c>
      <c r="B55" s="70">
        <v>18</v>
      </c>
      <c r="C55" s="70">
        <v>201</v>
      </c>
      <c r="D55" s="70">
        <v>187</v>
      </c>
      <c r="E55" s="70">
        <v>32</v>
      </c>
    </row>
    <row r="56" spans="1:5" x14ac:dyDescent="0.3">
      <c r="A56" s="66" t="s">
        <v>94</v>
      </c>
      <c r="B56" s="65"/>
      <c r="C56" s="65"/>
      <c r="D56" s="65"/>
      <c r="E56" s="65"/>
    </row>
    <row r="57" spans="1:5" x14ac:dyDescent="0.3">
      <c r="A57" s="66" t="s">
        <v>267</v>
      </c>
      <c r="B57" s="65"/>
      <c r="C57" s="70">
        <v>100</v>
      </c>
      <c r="D57" s="70">
        <v>50</v>
      </c>
      <c r="E57" s="70">
        <v>50</v>
      </c>
    </row>
    <row r="58" spans="1:5" x14ac:dyDescent="0.3">
      <c r="A58" s="66" t="s">
        <v>268</v>
      </c>
      <c r="B58" s="65"/>
      <c r="C58" s="70">
        <v>40</v>
      </c>
      <c r="D58" s="70">
        <v>40</v>
      </c>
      <c r="E58" s="65"/>
    </row>
    <row r="59" spans="1:5" x14ac:dyDescent="0.3">
      <c r="A59" s="66" t="s">
        <v>95</v>
      </c>
      <c r="B59" s="65"/>
      <c r="C59" s="65"/>
      <c r="D59" s="65"/>
      <c r="E59" s="65"/>
    </row>
    <row r="60" spans="1:5" x14ac:dyDescent="0.3">
      <c r="A60" s="66" t="s">
        <v>96</v>
      </c>
      <c r="B60" s="65"/>
      <c r="C60" s="65"/>
      <c r="D60" s="65"/>
      <c r="E60" s="65"/>
    </row>
    <row r="61" spans="1:5" x14ac:dyDescent="0.3">
      <c r="A61" s="66" t="s">
        <v>97</v>
      </c>
      <c r="B61" s="65"/>
      <c r="C61" s="70">
        <v>200</v>
      </c>
      <c r="D61" s="70">
        <v>200</v>
      </c>
      <c r="E61" s="65"/>
    </row>
    <row r="62" spans="1:5" x14ac:dyDescent="0.3">
      <c r="A62" s="66" t="s">
        <v>98</v>
      </c>
      <c r="B62" s="65"/>
      <c r="C62" s="70">
        <v>80</v>
      </c>
      <c r="D62" s="70">
        <v>80</v>
      </c>
      <c r="E62" s="65"/>
    </row>
    <row r="63" spans="1:5" x14ac:dyDescent="0.3">
      <c r="A63" s="66" t="s">
        <v>99</v>
      </c>
      <c r="B63" s="65"/>
      <c r="C63" s="65"/>
      <c r="D63" s="65"/>
      <c r="E63" s="65"/>
    </row>
    <row r="64" spans="1:5" x14ac:dyDescent="0.3">
      <c r="A64" s="66" t="s">
        <v>100</v>
      </c>
      <c r="B64" s="70">
        <v>59</v>
      </c>
      <c r="C64" s="70">
        <v>144</v>
      </c>
      <c r="D64" s="70">
        <v>92</v>
      </c>
      <c r="E64" s="70">
        <v>111</v>
      </c>
    </row>
    <row r="65" spans="1:5" x14ac:dyDescent="0.3">
      <c r="A65" s="66" t="s">
        <v>101</v>
      </c>
      <c r="B65" s="65"/>
      <c r="C65" s="70">
        <v>216</v>
      </c>
      <c r="D65" s="70">
        <v>216</v>
      </c>
      <c r="E65" s="65"/>
    </row>
    <row r="66" spans="1:5" x14ac:dyDescent="0.3">
      <c r="A66" s="66" t="s">
        <v>102</v>
      </c>
      <c r="B66" s="65"/>
      <c r="C66" s="70">
        <v>10</v>
      </c>
      <c r="D66" s="70">
        <v>10</v>
      </c>
      <c r="E66" s="65"/>
    </row>
    <row r="67" spans="1:5" x14ac:dyDescent="0.3">
      <c r="A67" s="66" t="s">
        <v>103</v>
      </c>
      <c r="B67" s="65"/>
      <c r="C67" s="70">
        <v>650</v>
      </c>
      <c r="D67" s="70">
        <v>614</v>
      </c>
      <c r="E67" s="70">
        <v>36</v>
      </c>
    </row>
    <row r="68" spans="1:5" x14ac:dyDescent="0.3">
      <c r="A68" s="66" t="s">
        <v>104</v>
      </c>
      <c r="B68" s="70">
        <v>44</v>
      </c>
      <c r="C68" s="70">
        <v>121</v>
      </c>
      <c r="D68" s="70">
        <v>164</v>
      </c>
      <c r="E68" s="70">
        <v>1</v>
      </c>
    </row>
    <row r="69" spans="1:5" x14ac:dyDescent="0.3">
      <c r="A69" s="66" t="s">
        <v>105</v>
      </c>
      <c r="B69" s="65"/>
      <c r="C69" s="65"/>
      <c r="D69" s="65"/>
      <c r="E69" s="65"/>
    </row>
    <row r="70" spans="1:5" x14ac:dyDescent="0.3">
      <c r="A70" s="66" t="s">
        <v>106</v>
      </c>
      <c r="B70" s="65"/>
      <c r="C70" s="65"/>
      <c r="D70" s="65"/>
      <c r="E70" s="65"/>
    </row>
    <row r="71" spans="1:5" x14ac:dyDescent="0.3">
      <c r="A71" s="66" t="s">
        <v>107</v>
      </c>
      <c r="B71" s="65"/>
      <c r="C71" s="70">
        <v>400</v>
      </c>
      <c r="D71" s="70">
        <v>400</v>
      </c>
      <c r="E71" s="65"/>
    </row>
    <row r="72" spans="1:5" x14ac:dyDescent="0.3">
      <c r="A72" s="66" t="s">
        <v>269</v>
      </c>
      <c r="B72" s="65"/>
      <c r="C72" s="70">
        <v>20</v>
      </c>
      <c r="D72" s="70">
        <v>20</v>
      </c>
      <c r="E72" s="65"/>
    </row>
    <row r="73" spans="1:5" x14ac:dyDescent="0.3">
      <c r="A73" s="66" t="s">
        <v>108</v>
      </c>
      <c r="B73" s="70">
        <v>298</v>
      </c>
      <c r="C73" s="70">
        <v>6400</v>
      </c>
      <c r="D73" s="70">
        <v>4330</v>
      </c>
      <c r="E73" s="70">
        <v>2368</v>
      </c>
    </row>
    <row r="74" spans="1:5" x14ac:dyDescent="0.3">
      <c r="A74" s="66" t="s">
        <v>109</v>
      </c>
      <c r="B74" s="65"/>
      <c r="C74" s="65"/>
      <c r="D74" s="65"/>
      <c r="E74" s="65"/>
    </row>
    <row r="75" spans="1:5" x14ac:dyDescent="0.3">
      <c r="A75" s="66" t="s">
        <v>110</v>
      </c>
      <c r="B75" s="70">
        <v>2</v>
      </c>
      <c r="C75" s="70">
        <v>100</v>
      </c>
      <c r="D75" s="70">
        <v>97</v>
      </c>
      <c r="E75" s="70">
        <v>5</v>
      </c>
    </row>
    <row r="76" spans="1:5" x14ac:dyDescent="0.3">
      <c r="A76" s="66" t="s">
        <v>111</v>
      </c>
      <c r="B76" s="70">
        <v>39</v>
      </c>
      <c r="C76" s="65"/>
      <c r="D76" s="70">
        <v>39</v>
      </c>
      <c r="E76" s="65"/>
    </row>
    <row r="77" spans="1:5" x14ac:dyDescent="0.3">
      <c r="A77" s="66" t="s">
        <v>112</v>
      </c>
      <c r="B77" s="70">
        <v>32</v>
      </c>
      <c r="C77" s="70">
        <v>441</v>
      </c>
      <c r="D77" s="70">
        <v>243</v>
      </c>
      <c r="E77" s="70">
        <v>230</v>
      </c>
    </row>
    <row r="78" spans="1:5" x14ac:dyDescent="0.3">
      <c r="A78" s="66" t="s">
        <v>113</v>
      </c>
      <c r="B78" s="70">
        <v>34</v>
      </c>
      <c r="C78" s="70">
        <v>580</v>
      </c>
      <c r="D78" s="70">
        <v>557</v>
      </c>
      <c r="E78" s="70">
        <v>57</v>
      </c>
    </row>
    <row r="79" spans="1:5" x14ac:dyDescent="0.3">
      <c r="A79" s="66" t="s">
        <v>114</v>
      </c>
      <c r="B79" s="65"/>
      <c r="C79" s="70">
        <v>201</v>
      </c>
      <c r="D79" s="70">
        <v>116</v>
      </c>
      <c r="E79" s="70">
        <v>85</v>
      </c>
    </row>
    <row r="80" spans="1:5" x14ac:dyDescent="0.3">
      <c r="A80" s="66" t="s">
        <v>115</v>
      </c>
      <c r="B80" s="65"/>
      <c r="C80" s="70">
        <v>15</v>
      </c>
      <c r="D80" s="70">
        <v>14</v>
      </c>
      <c r="E80" s="70">
        <v>1</v>
      </c>
    </row>
    <row r="81" spans="1:5" x14ac:dyDescent="0.3">
      <c r="A81" s="66" t="s">
        <v>116</v>
      </c>
      <c r="B81" s="70">
        <v>10</v>
      </c>
      <c r="C81" s="70">
        <v>151</v>
      </c>
      <c r="D81" s="70">
        <v>47</v>
      </c>
      <c r="E81" s="70">
        <v>114</v>
      </c>
    </row>
    <row r="82" spans="1:5" x14ac:dyDescent="0.3">
      <c r="A82" s="66" t="s">
        <v>117</v>
      </c>
      <c r="B82" s="65"/>
      <c r="C82" s="65"/>
      <c r="D82" s="65"/>
      <c r="E82" s="65"/>
    </row>
    <row r="83" spans="1:5" x14ac:dyDescent="0.3">
      <c r="A83" s="66" t="s">
        <v>118</v>
      </c>
      <c r="B83" s="65"/>
      <c r="C83" s="65"/>
      <c r="D83" s="65"/>
      <c r="E83" s="65"/>
    </row>
    <row r="84" spans="1:5" x14ac:dyDescent="0.3">
      <c r="A84" s="66" t="s">
        <v>119</v>
      </c>
      <c r="B84" s="65"/>
      <c r="C84" s="65"/>
      <c r="D84" s="65"/>
      <c r="E84" s="65"/>
    </row>
    <row r="85" spans="1:5" x14ac:dyDescent="0.3">
      <c r="A85" s="66" t="s">
        <v>120</v>
      </c>
      <c r="B85" s="70">
        <v>38</v>
      </c>
      <c r="C85" s="65"/>
      <c r="D85" s="70">
        <v>38</v>
      </c>
      <c r="E85" s="65"/>
    </row>
    <row r="86" spans="1:5" x14ac:dyDescent="0.3">
      <c r="A86" s="66" t="s">
        <v>270</v>
      </c>
      <c r="B86" s="65"/>
      <c r="C86" s="70">
        <v>141</v>
      </c>
      <c r="D86" s="70">
        <v>141</v>
      </c>
      <c r="E86" s="65"/>
    </row>
    <row r="87" spans="1:5" x14ac:dyDescent="0.3">
      <c r="A87" s="66" t="s">
        <v>271</v>
      </c>
      <c r="B87" s="65"/>
      <c r="C87" s="70">
        <v>167</v>
      </c>
      <c r="D87" s="70">
        <v>167</v>
      </c>
      <c r="E87" s="65"/>
    </row>
    <row r="88" spans="1:5" x14ac:dyDescent="0.3">
      <c r="A88" s="66" t="s">
        <v>272</v>
      </c>
      <c r="B88" s="65"/>
      <c r="C88" s="70">
        <v>90</v>
      </c>
      <c r="D88" s="70">
        <v>90</v>
      </c>
      <c r="E88" s="65"/>
    </row>
    <row r="89" spans="1:5" x14ac:dyDescent="0.3">
      <c r="A89" s="66" t="s">
        <v>121</v>
      </c>
      <c r="B89" s="65"/>
      <c r="C89" s="70">
        <v>50</v>
      </c>
      <c r="D89" s="70">
        <v>50</v>
      </c>
      <c r="E89" s="65"/>
    </row>
    <row r="90" spans="1:5" x14ac:dyDescent="0.3">
      <c r="A90" s="66" t="s">
        <v>122</v>
      </c>
      <c r="B90" s="65"/>
      <c r="C90" s="65"/>
      <c r="D90" s="65"/>
      <c r="E90" s="65"/>
    </row>
    <row r="91" spans="1:5" x14ac:dyDescent="0.3">
      <c r="A91" s="66" t="s">
        <v>123</v>
      </c>
      <c r="B91" s="65"/>
      <c r="C91" s="70">
        <v>30</v>
      </c>
      <c r="D91" s="70">
        <v>30</v>
      </c>
      <c r="E91" s="65"/>
    </row>
    <row r="92" spans="1:5" x14ac:dyDescent="0.3">
      <c r="A92" s="66" t="s">
        <v>124</v>
      </c>
      <c r="B92" s="65"/>
      <c r="C92" s="70">
        <v>200</v>
      </c>
      <c r="D92" s="70">
        <v>200</v>
      </c>
      <c r="E92" s="65"/>
    </row>
    <row r="93" spans="1:5" x14ac:dyDescent="0.3">
      <c r="A93" s="66" t="s">
        <v>125</v>
      </c>
      <c r="B93" s="70">
        <v>10</v>
      </c>
      <c r="C93" s="70">
        <v>400</v>
      </c>
      <c r="D93" s="70">
        <v>384</v>
      </c>
      <c r="E93" s="70">
        <v>26</v>
      </c>
    </row>
    <row r="94" spans="1:5" x14ac:dyDescent="0.3">
      <c r="A94" s="66" t="s">
        <v>126</v>
      </c>
      <c r="B94" s="70">
        <v>20</v>
      </c>
      <c r="C94" s="65"/>
      <c r="D94" s="65"/>
      <c r="E94" s="70">
        <v>20</v>
      </c>
    </row>
    <row r="95" spans="1:5" x14ac:dyDescent="0.3">
      <c r="A95" s="66" t="s">
        <v>127</v>
      </c>
      <c r="B95" s="65"/>
      <c r="C95" s="70">
        <v>817</v>
      </c>
      <c r="D95" s="70">
        <v>621</v>
      </c>
      <c r="E95" s="70">
        <v>196</v>
      </c>
    </row>
    <row r="96" spans="1:5" x14ac:dyDescent="0.3">
      <c r="A96" s="66" t="s">
        <v>128</v>
      </c>
      <c r="B96" s="70">
        <v>339</v>
      </c>
      <c r="C96" s="70">
        <v>1102</v>
      </c>
      <c r="D96" s="70">
        <v>1290</v>
      </c>
      <c r="E96" s="70">
        <v>151</v>
      </c>
    </row>
    <row r="97" spans="1:5" x14ac:dyDescent="0.3">
      <c r="A97" s="66" t="s">
        <v>129</v>
      </c>
      <c r="B97" s="70">
        <v>70</v>
      </c>
      <c r="C97" s="70">
        <v>252</v>
      </c>
      <c r="D97" s="70">
        <v>322</v>
      </c>
      <c r="E97" s="65"/>
    </row>
    <row r="98" spans="1:5" x14ac:dyDescent="0.3">
      <c r="A98" s="66" t="s">
        <v>130</v>
      </c>
      <c r="B98" s="65"/>
      <c r="C98" s="70">
        <v>1358</v>
      </c>
      <c r="D98" s="70">
        <v>1317</v>
      </c>
      <c r="E98" s="70">
        <v>41</v>
      </c>
    </row>
    <row r="99" spans="1:5" x14ac:dyDescent="0.3">
      <c r="A99" s="66" t="s">
        <v>131</v>
      </c>
      <c r="B99" s="65"/>
      <c r="C99" s="70">
        <v>20</v>
      </c>
      <c r="D99" s="70">
        <v>8</v>
      </c>
      <c r="E99" s="70">
        <v>12</v>
      </c>
    </row>
    <row r="100" spans="1:5" x14ac:dyDescent="0.3">
      <c r="A100" s="66" t="s">
        <v>132</v>
      </c>
      <c r="B100" s="65"/>
      <c r="C100" s="65"/>
      <c r="D100" s="65"/>
      <c r="E100" s="65"/>
    </row>
    <row r="101" spans="1:5" x14ac:dyDescent="0.3">
      <c r="A101" s="66" t="s">
        <v>133</v>
      </c>
      <c r="B101" s="65"/>
      <c r="C101" s="70">
        <v>100</v>
      </c>
      <c r="D101" s="70">
        <v>74</v>
      </c>
      <c r="E101" s="70">
        <v>26</v>
      </c>
    </row>
    <row r="102" spans="1:5" x14ac:dyDescent="0.3">
      <c r="A102" s="66" t="s">
        <v>134</v>
      </c>
      <c r="B102" s="70">
        <v>50</v>
      </c>
      <c r="C102" s="70">
        <v>80</v>
      </c>
      <c r="D102" s="70">
        <v>68</v>
      </c>
      <c r="E102" s="70">
        <v>62</v>
      </c>
    </row>
    <row r="103" spans="1:5" x14ac:dyDescent="0.3">
      <c r="A103" s="66" t="s">
        <v>135</v>
      </c>
      <c r="B103" s="65"/>
      <c r="C103" s="65"/>
      <c r="D103" s="65"/>
      <c r="E103" s="65"/>
    </row>
    <row r="104" spans="1:5" x14ac:dyDescent="0.3">
      <c r="A104" s="66" t="s">
        <v>136</v>
      </c>
      <c r="B104" s="70">
        <v>20</v>
      </c>
      <c r="C104" s="65"/>
      <c r="D104" s="70">
        <v>20</v>
      </c>
      <c r="E104" s="65"/>
    </row>
    <row r="105" spans="1:5" x14ac:dyDescent="0.3">
      <c r="A105" s="66" t="s">
        <v>137</v>
      </c>
      <c r="B105" s="65"/>
      <c r="C105" s="70">
        <v>500</v>
      </c>
      <c r="D105" s="70">
        <v>385</v>
      </c>
      <c r="E105" s="70">
        <v>115</v>
      </c>
    </row>
    <row r="106" spans="1:5" x14ac:dyDescent="0.3">
      <c r="A106" s="66" t="s">
        <v>138</v>
      </c>
      <c r="B106" s="70">
        <v>12</v>
      </c>
      <c r="C106" s="70">
        <v>205</v>
      </c>
      <c r="D106" s="70">
        <v>209</v>
      </c>
      <c r="E106" s="70">
        <v>8</v>
      </c>
    </row>
    <row r="107" spans="1:5" x14ac:dyDescent="0.3">
      <c r="A107" s="66" t="s">
        <v>139</v>
      </c>
      <c r="B107" s="65"/>
      <c r="C107" s="65"/>
      <c r="D107" s="65"/>
      <c r="E107" s="65"/>
    </row>
    <row r="108" spans="1:5" x14ac:dyDescent="0.3">
      <c r="A108" s="66" t="s">
        <v>140</v>
      </c>
      <c r="B108" s="65"/>
      <c r="C108" s="70">
        <v>20</v>
      </c>
      <c r="D108" s="70">
        <v>20</v>
      </c>
      <c r="E108" s="65"/>
    </row>
    <row r="109" spans="1:5" x14ac:dyDescent="0.3">
      <c r="A109" s="66" t="s">
        <v>141</v>
      </c>
      <c r="B109" s="70">
        <v>36</v>
      </c>
      <c r="C109" s="70">
        <v>50</v>
      </c>
      <c r="D109" s="70">
        <v>82</v>
      </c>
      <c r="E109" s="70">
        <v>4</v>
      </c>
    </row>
    <row r="110" spans="1:5" x14ac:dyDescent="0.3">
      <c r="A110" s="66" t="s">
        <v>142</v>
      </c>
      <c r="B110" s="70">
        <v>35</v>
      </c>
      <c r="C110" s="70">
        <v>40</v>
      </c>
      <c r="D110" s="70">
        <v>70</v>
      </c>
      <c r="E110" s="70">
        <v>5</v>
      </c>
    </row>
    <row r="111" spans="1:5" x14ac:dyDescent="0.3">
      <c r="A111" s="66" t="s">
        <v>143</v>
      </c>
      <c r="B111" s="65"/>
      <c r="C111" s="65"/>
      <c r="D111" s="65"/>
      <c r="E111" s="65"/>
    </row>
    <row r="112" spans="1:5" x14ac:dyDescent="0.3">
      <c r="A112" s="66" t="s">
        <v>144</v>
      </c>
      <c r="B112" s="70">
        <v>65</v>
      </c>
      <c r="C112" s="70">
        <v>400</v>
      </c>
      <c r="D112" s="70">
        <v>291</v>
      </c>
      <c r="E112" s="70">
        <v>174</v>
      </c>
    </row>
    <row r="113" spans="1:5" x14ac:dyDescent="0.3">
      <c r="A113" s="66" t="s">
        <v>145</v>
      </c>
      <c r="B113" s="65"/>
      <c r="C113" s="65"/>
      <c r="D113" s="65"/>
      <c r="E113" s="65"/>
    </row>
    <row r="114" spans="1:5" x14ac:dyDescent="0.3">
      <c r="A114" s="66" t="s">
        <v>146</v>
      </c>
      <c r="B114" s="70">
        <v>12</v>
      </c>
      <c r="C114" s="70">
        <v>40</v>
      </c>
      <c r="D114" s="70">
        <v>52</v>
      </c>
      <c r="E114" s="65"/>
    </row>
    <row r="115" spans="1:5" x14ac:dyDescent="0.3">
      <c r="A115" s="66" t="s">
        <v>147</v>
      </c>
      <c r="B115" s="70">
        <v>25</v>
      </c>
      <c r="C115" s="70">
        <v>200</v>
      </c>
      <c r="D115" s="70">
        <v>204</v>
      </c>
      <c r="E115" s="70">
        <v>21</v>
      </c>
    </row>
    <row r="116" spans="1:5" x14ac:dyDescent="0.3">
      <c r="A116" s="66" t="s">
        <v>148</v>
      </c>
      <c r="B116" s="70">
        <v>115</v>
      </c>
      <c r="C116" s="70">
        <v>500</v>
      </c>
      <c r="D116" s="70">
        <v>616</v>
      </c>
      <c r="E116" s="70">
        <v>-1</v>
      </c>
    </row>
    <row r="117" spans="1:5" x14ac:dyDescent="0.3">
      <c r="A117" s="66" t="s">
        <v>149</v>
      </c>
      <c r="B117" s="70">
        <v>57</v>
      </c>
      <c r="C117" s="70">
        <v>501</v>
      </c>
      <c r="D117" s="70">
        <v>555</v>
      </c>
      <c r="E117" s="70">
        <v>3</v>
      </c>
    </row>
    <row r="118" spans="1:5" x14ac:dyDescent="0.3">
      <c r="A118" s="66" t="s">
        <v>150</v>
      </c>
      <c r="B118" s="70">
        <v>60</v>
      </c>
      <c r="C118" s="70">
        <v>800</v>
      </c>
      <c r="D118" s="70">
        <v>867</v>
      </c>
      <c r="E118" s="70">
        <v>-7</v>
      </c>
    </row>
    <row r="119" spans="1:5" x14ac:dyDescent="0.3">
      <c r="A119" s="66" t="s">
        <v>273</v>
      </c>
      <c r="B119" s="65"/>
      <c r="C119" s="70">
        <v>9154</v>
      </c>
      <c r="D119" s="70">
        <v>4322</v>
      </c>
      <c r="E119" s="70">
        <v>4832</v>
      </c>
    </row>
    <row r="120" spans="1:5" x14ac:dyDescent="0.3">
      <c r="A120" s="66" t="s">
        <v>274</v>
      </c>
      <c r="B120" s="65"/>
      <c r="C120" s="70">
        <v>30</v>
      </c>
      <c r="D120" s="70">
        <v>26</v>
      </c>
      <c r="E120" s="70">
        <v>4</v>
      </c>
    </row>
    <row r="121" spans="1:5" x14ac:dyDescent="0.3">
      <c r="A121" s="66" t="s">
        <v>275</v>
      </c>
      <c r="B121" s="65"/>
      <c r="C121" s="70">
        <v>1161</v>
      </c>
      <c r="D121" s="70">
        <v>995</v>
      </c>
      <c r="E121" s="70">
        <v>166</v>
      </c>
    </row>
    <row r="122" spans="1:5" x14ac:dyDescent="0.3">
      <c r="A122" s="66" t="s">
        <v>151</v>
      </c>
      <c r="B122" s="65"/>
      <c r="C122" s="65"/>
      <c r="D122" s="65"/>
      <c r="E122" s="65"/>
    </row>
    <row r="123" spans="1:5" x14ac:dyDescent="0.3">
      <c r="A123" s="66" t="s">
        <v>152</v>
      </c>
      <c r="B123" s="65"/>
      <c r="C123" s="65"/>
      <c r="D123" s="65"/>
      <c r="E123" s="65"/>
    </row>
    <row r="124" spans="1:5" x14ac:dyDescent="0.3">
      <c r="A124" s="66" t="s">
        <v>153</v>
      </c>
      <c r="B124" s="70">
        <v>105</v>
      </c>
      <c r="C124" s="65"/>
      <c r="D124" s="70">
        <v>96</v>
      </c>
      <c r="E124" s="70">
        <v>9</v>
      </c>
    </row>
    <row r="125" spans="1:5" x14ac:dyDescent="0.3">
      <c r="A125" s="66" t="s">
        <v>154</v>
      </c>
      <c r="B125" s="70">
        <v>62</v>
      </c>
      <c r="C125" s="65"/>
      <c r="D125" s="70">
        <v>62</v>
      </c>
      <c r="E125" s="65"/>
    </row>
    <row r="126" spans="1:5" x14ac:dyDescent="0.3">
      <c r="A126" s="66" t="s">
        <v>155</v>
      </c>
      <c r="B126" s="65"/>
      <c r="C126" s="65"/>
      <c r="D126" s="65"/>
      <c r="E126" s="65"/>
    </row>
    <row r="127" spans="1:5" x14ac:dyDescent="0.3">
      <c r="A127" s="66" t="s">
        <v>156</v>
      </c>
      <c r="B127" s="65"/>
      <c r="C127" s="65"/>
      <c r="D127" s="65"/>
      <c r="E127" s="65"/>
    </row>
    <row r="128" spans="1:5" x14ac:dyDescent="0.3">
      <c r="A128" s="66" t="s">
        <v>157</v>
      </c>
      <c r="B128" s="65"/>
      <c r="C128" s="65"/>
      <c r="D128" s="65"/>
      <c r="E128" s="65"/>
    </row>
    <row r="129" spans="1:5" x14ac:dyDescent="0.3">
      <c r="A129" s="66" t="s">
        <v>158</v>
      </c>
      <c r="B129" s="65"/>
      <c r="C129" s="70">
        <v>501</v>
      </c>
      <c r="D129" s="70">
        <v>500</v>
      </c>
      <c r="E129" s="70">
        <v>1</v>
      </c>
    </row>
    <row r="130" spans="1:5" x14ac:dyDescent="0.3">
      <c r="A130" s="66" t="s">
        <v>159</v>
      </c>
      <c r="B130" s="70">
        <v>27</v>
      </c>
      <c r="C130" s="70">
        <v>350</v>
      </c>
      <c r="D130" s="70">
        <v>377</v>
      </c>
      <c r="E130" s="65"/>
    </row>
    <row r="131" spans="1:5" x14ac:dyDescent="0.3">
      <c r="A131" s="66" t="s">
        <v>160</v>
      </c>
      <c r="B131" s="70">
        <v>35</v>
      </c>
      <c r="C131" s="70">
        <v>961</v>
      </c>
      <c r="D131" s="70">
        <v>995</v>
      </c>
      <c r="E131" s="70">
        <v>1</v>
      </c>
    </row>
    <row r="132" spans="1:5" x14ac:dyDescent="0.3">
      <c r="A132" s="66" t="s">
        <v>161</v>
      </c>
      <c r="B132" s="70">
        <v>14</v>
      </c>
      <c r="C132" s="70">
        <v>841</v>
      </c>
      <c r="D132" s="70">
        <v>860</v>
      </c>
      <c r="E132" s="70">
        <v>-5</v>
      </c>
    </row>
    <row r="133" spans="1:5" x14ac:dyDescent="0.3">
      <c r="A133" s="66" t="s">
        <v>162</v>
      </c>
      <c r="B133" s="65"/>
      <c r="C133" s="65"/>
      <c r="D133" s="65"/>
      <c r="E133" s="65"/>
    </row>
    <row r="134" spans="1:5" x14ac:dyDescent="0.3">
      <c r="A134" s="66" t="s">
        <v>163</v>
      </c>
      <c r="B134" s="65"/>
      <c r="C134" s="65"/>
      <c r="D134" s="65"/>
      <c r="E134" s="65"/>
    </row>
    <row r="135" spans="1:5" x14ac:dyDescent="0.3">
      <c r="A135" s="66" t="s">
        <v>164</v>
      </c>
      <c r="B135" s="65"/>
      <c r="C135" s="65"/>
      <c r="D135" s="65"/>
      <c r="E135" s="65"/>
    </row>
    <row r="136" spans="1:5" x14ac:dyDescent="0.3">
      <c r="A136" s="66" t="s">
        <v>165</v>
      </c>
      <c r="B136" s="65"/>
      <c r="C136" s="70">
        <v>260</v>
      </c>
      <c r="D136" s="70">
        <v>256</v>
      </c>
      <c r="E136" s="70">
        <v>4</v>
      </c>
    </row>
    <row r="137" spans="1:5" x14ac:dyDescent="0.3">
      <c r="A137" s="66" t="s">
        <v>166</v>
      </c>
      <c r="B137" s="65"/>
      <c r="C137" s="70">
        <v>800</v>
      </c>
      <c r="D137" s="70">
        <v>765</v>
      </c>
      <c r="E137" s="70">
        <v>35</v>
      </c>
    </row>
    <row r="138" spans="1:5" x14ac:dyDescent="0.3">
      <c r="A138" s="66" t="s">
        <v>167</v>
      </c>
      <c r="B138" s="65"/>
      <c r="C138" s="70">
        <v>1005</v>
      </c>
      <c r="D138" s="70">
        <v>997</v>
      </c>
      <c r="E138" s="70">
        <v>8</v>
      </c>
    </row>
    <row r="139" spans="1:5" x14ac:dyDescent="0.3">
      <c r="A139" s="68" t="s">
        <v>18</v>
      </c>
      <c r="B139" s="71">
        <v>3177</v>
      </c>
      <c r="C139" s="71">
        <v>57326</v>
      </c>
      <c r="D139" s="71">
        <v>50164</v>
      </c>
      <c r="E139" s="71">
        <v>10339</v>
      </c>
    </row>
  </sheetData>
  <mergeCells count="6">
    <mergeCell ref="A6:E6"/>
    <mergeCell ref="A1:E1"/>
    <mergeCell ref="A2:E2"/>
    <mergeCell ref="A3:E3"/>
    <mergeCell ref="A4:E4"/>
    <mergeCell ref="A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06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4" t="s">
        <v>25</v>
      </c>
      <c r="B1" s="45" t="s">
        <v>20</v>
      </c>
      <c r="C1" s="45" t="s">
        <v>21</v>
      </c>
      <c r="D1" s="45" t="s">
        <v>22</v>
      </c>
      <c r="E1" s="45" t="s">
        <v>23</v>
      </c>
      <c r="F1" s="46" t="s">
        <v>27</v>
      </c>
      <c r="G1" s="30" t="s">
        <v>26</v>
      </c>
      <c r="I1" s="48" t="s">
        <v>28</v>
      </c>
      <c r="J1" s="65" t="s">
        <v>29</v>
      </c>
      <c r="K1" s="65" t="s">
        <v>30</v>
      </c>
      <c r="L1" s="65" t="s">
        <v>31</v>
      </c>
      <c r="M1" s="65" t="s">
        <v>32</v>
      </c>
    </row>
    <row r="2" spans="1:17" x14ac:dyDescent="0.3">
      <c r="A2" s="66" t="s">
        <v>48</v>
      </c>
      <c r="B2" s="70">
        <v>15</v>
      </c>
      <c r="C2" s="70">
        <v>210</v>
      </c>
      <c r="D2" s="70">
        <v>198</v>
      </c>
      <c r="E2" s="70">
        <v>27</v>
      </c>
      <c r="F2" s="47"/>
      <c r="G2" s="30" t="s">
        <v>251</v>
      </c>
      <c r="I2" s="49" t="s">
        <v>171</v>
      </c>
      <c r="J2" s="50">
        <v>144</v>
      </c>
      <c r="K2" s="50">
        <v>1000</v>
      </c>
      <c r="L2" s="50">
        <v>979</v>
      </c>
      <c r="M2" s="50">
        <v>165</v>
      </c>
    </row>
    <row r="3" spans="1:17" x14ac:dyDescent="0.3">
      <c r="A3" s="66" t="s">
        <v>49</v>
      </c>
      <c r="B3" s="70">
        <v>144</v>
      </c>
      <c r="C3" s="70">
        <v>1000</v>
      </c>
      <c r="D3" s="70">
        <v>907</v>
      </c>
      <c r="E3" s="70">
        <v>237</v>
      </c>
      <c r="F3" s="47"/>
      <c r="G3" s="30" t="s">
        <v>171</v>
      </c>
      <c r="I3" s="49" t="s">
        <v>207</v>
      </c>
      <c r="J3" s="50"/>
      <c r="K3" s="50"/>
      <c r="L3" s="50"/>
      <c r="M3" s="50"/>
    </row>
    <row r="4" spans="1:17" x14ac:dyDescent="0.3">
      <c r="A4" s="66" t="s">
        <v>50</v>
      </c>
      <c r="B4" s="65"/>
      <c r="C4" s="65"/>
      <c r="D4" s="70">
        <v>72</v>
      </c>
      <c r="E4" s="70">
        <v>-72</v>
      </c>
      <c r="F4" s="47"/>
      <c r="G4" s="30" t="s">
        <v>171</v>
      </c>
      <c r="I4" s="49" t="s">
        <v>212</v>
      </c>
      <c r="J4" s="50"/>
      <c r="K4" s="50">
        <v>440</v>
      </c>
      <c r="L4" s="50">
        <v>441</v>
      </c>
      <c r="M4" s="50">
        <v>-1</v>
      </c>
    </row>
    <row r="5" spans="1:17" x14ac:dyDescent="0.3">
      <c r="A5" s="66" t="s">
        <v>51</v>
      </c>
      <c r="B5" s="70">
        <v>226</v>
      </c>
      <c r="C5" s="70">
        <v>300</v>
      </c>
      <c r="D5" s="70">
        <v>501</v>
      </c>
      <c r="E5" s="70">
        <v>25</v>
      </c>
      <c r="F5" s="47"/>
      <c r="G5" s="30" t="s">
        <v>38</v>
      </c>
      <c r="I5" s="49" t="s">
        <v>213</v>
      </c>
      <c r="J5" s="50">
        <v>4</v>
      </c>
      <c r="K5" s="50">
        <v>30</v>
      </c>
      <c r="L5" s="50">
        <v>34</v>
      </c>
      <c r="M5" s="50"/>
    </row>
    <row r="6" spans="1:17" x14ac:dyDescent="0.3">
      <c r="A6" s="66" t="s">
        <v>53</v>
      </c>
      <c r="B6" s="70">
        <v>36</v>
      </c>
      <c r="C6" s="70">
        <v>780</v>
      </c>
      <c r="D6" s="70">
        <v>751</v>
      </c>
      <c r="E6" s="70">
        <v>65</v>
      </c>
      <c r="F6" s="47"/>
      <c r="G6" s="30" t="s">
        <v>252</v>
      </c>
      <c r="I6" s="49" t="s">
        <v>214</v>
      </c>
      <c r="J6" s="50"/>
      <c r="K6" s="50">
        <v>540</v>
      </c>
      <c r="L6" s="50">
        <v>541</v>
      </c>
      <c r="M6" s="50">
        <v>-1</v>
      </c>
      <c r="Q6" t="e">
        <f ca="1">OFFSET($I$1,0,0,COUNTA($I:$I),COUNTA($I$1:$M$1))</f>
        <v>#VALUE!</v>
      </c>
    </row>
    <row r="7" spans="1:17" x14ac:dyDescent="0.3">
      <c r="A7" s="66" t="s">
        <v>57</v>
      </c>
      <c r="B7" s="65"/>
      <c r="C7" s="65"/>
      <c r="D7" s="65"/>
      <c r="E7" s="65"/>
      <c r="F7" s="47"/>
      <c r="G7" s="30" t="s">
        <v>207</v>
      </c>
      <c r="I7" s="49" t="s">
        <v>215</v>
      </c>
      <c r="J7" s="50"/>
      <c r="K7" s="50">
        <v>301</v>
      </c>
      <c r="L7" s="50">
        <v>299</v>
      </c>
      <c r="M7" s="50">
        <v>2</v>
      </c>
    </row>
    <row r="8" spans="1:17" x14ac:dyDescent="0.3">
      <c r="A8" s="66" t="s">
        <v>59</v>
      </c>
      <c r="B8" s="65"/>
      <c r="C8" s="70">
        <v>440</v>
      </c>
      <c r="D8" s="70">
        <v>441</v>
      </c>
      <c r="E8" s="70">
        <v>-1</v>
      </c>
      <c r="F8" s="47"/>
      <c r="G8" s="30" t="s">
        <v>212</v>
      </c>
      <c r="I8" s="49" t="s">
        <v>216</v>
      </c>
      <c r="J8" s="50"/>
      <c r="K8" s="50">
        <v>30</v>
      </c>
      <c r="L8" s="50">
        <v>9</v>
      </c>
      <c r="M8" s="50">
        <v>21</v>
      </c>
    </row>
    <row r="9" spans="1:17" x14ac:dyDescent="0.3">
      <c r="A9" s="66" t="s">
        <v>60</v>
      </c>
      <c r="B9" s="70">
        <v>4</v>
      </c>
      <c r="C9" s="70">
        <v>30</v>
      </c>
      <c r="D9" s="70">
        <v>34</v>
      </c>
      <c r="E9" s="65"/>
      <c r="F9" s="47"/>
      <c r="G9" s="30" t="s">
        <v>213</v>
      </c>
      <c r="I9" s="49" t="s">
        <v>217</v>
      </c>
      <c r="J9" s="50">
        <v>30</v>
      </c>
      <c r="K9" s="50">
        <v>200</v>
      </c>
      <c r="L9" s="50">
        <v>42</v>
      </c>
      <c r="M9" s="50">
        <v>188</v>
      </c>
    </row>
    <row r="10" spans="1:17" x14ac:dyDescent="0.3">
      <c r="A10" s="66" t="s">
        <v>61</v>
      </c>
      <c r="B10" s="65"/>
      <c r="C10" s="70">
        <v>540</v>
      </c>
      <c r="D10" s="70">
        <v>541</v>
      </c>
      <c r="E10" s="70">
        <v>-1</v>
      </c>
      <c r="F10" s="47"/>
      <c r="G10" s="30" t="s">
        <v>214</v>
      </c>
      <c r="I10" s="49" t="s">
        <v>218</v>
      </c>
      <c r="J10" s="50">
        <v>14</v>
      </c>
      <c r="K10" s="50">
        <v>100</v>
      </c>
      <c r="L10" s="50">
        <v>54</v>
      </c>
      <c r="M10" s="50">
        <v>60</v>
      </c>
    </row>
    <row r="11" spans="1:17" x14ac:dyDescent="0.3">
      <c r="A11" s="66" t="s">
        <v>62</v>
      </c>
      <c r="B11" s="65"/>
      <c r="C11" s="70">
        <v>301</v>
      </c>
      <c r="D11" s="70">
        <v>299</v>
      </c>
      <c r="E11" s="70">
        <v>2</v>
      </c>
      <c r="F11" s="47"/>
      <c r="G11" s="30" t="s">
        <v>215</v>
      </c>
      <c r="I11" s="49" t="s">
        <v>175</v>
      </c>
      <c r="J11" s="50">
        <v>40</v>
      </c>
      <c r="K11" s="50">
        <v>700</v>
      </c>
      <c r="L11" s="50">
        <v>740</v>
      </c>
      <c r="M11" s="50"/>
    </row>
    <row r="12" spans="1:17" x14ac:dyDescent="0.3">
      <c r="A12" s="66" t="s">
        <v>63</v>
      </c>
      <c r="B12" s="65"/>
      <c r="C12" s="70">
        <v>30</v>
      </c>
      <c r="D12" s="70">
        <v>9</v>
      </c>
      <c r="E12" s="70">
        <v>21</v>
      </c>
      <c r="F12" s="47"/>
      <c r="G12" s="30" t="s">
        <v>216</v>
      </c>
      <c r="I12" s="49" t="s">
        <v>172</v>
      </c>
      <c r="J12" s="50">
        <v>92</v>
      </c>
      <c r="K12" s="50">
        <v>450</v>
      </c>
      <c r="L12" s="50">
        <v>370</v>
      </c>
      <c r="M12" s="50">
        <v>172</v>
      </c>
    </row>
    <row r="13" spans="1:17" x14ac:dyDescent="0.3">
      <c r="A13" s="66" t="s">
        <v>64</v>
      </c>
      <c r="B13" s="70">
        <v>30</v>
      </c>
      <c r="C13" s="70">
        <v>200</v>
      </c>
      <c r="D13" s="70">
        <v>42</v>
      </c>
      <c r="E13" s="70">
        <v>188</v>
      </c>
      <c r="F13" s="47"/>
      <c r="G13" s="30" t="s">
        <v>217</v>
      </c>
      <c r="I13" s="49" t="s">
        <v>174</v>
      </c>
      <c r="J13" s="50">
        <v>55</v>
      </c>
      <c r="K13" s="50">
        <v>1681</v>
      </c>
      <c r="L13" s="50">
        <v>1727</v>
      </c>
      <c r="M13" s="50">
        <v>9</v>
      </c>
    </row>
    <row r="14" spans="1:17" x14ac:dyDescent="0.3">
      <c r="A14" s="66" t="s">
        <v>65</v>
      </c>
      <c r="B14" s="70">
        <v>14</v>
      </c>
      <c r="C14" s="70">
        <v>100</v>
      </c>
      <c r="D14" s="70">
        <v>54</v>
      </c>
      <c r="E14" s="70">
        <v>60</v>
      </c>
      <c r="F14" s="47"/>
      <c r="G14" s="30" t="s">
        <v>218</v>
      </c>
      <c r="I14" s="49" t="s">
        <v>173</v>
      </c>
      <c r="J14" s="50">
        <v>86</v>
      </c>
      <c r="K14" s="50">
        <v>1432</v>
      </c>
      <c r="L14" s="50">
        <v>1498</v>
      </c>
      <c r="M14" s="50">
        <v>20</v>
      </c>
    </row>
    <row r="15" spans="1:17" x14ac:dyDescent="0.3">
      <c r="A15" s="66" t="s">
        <v>66</v>
      </c>
      <c r="B15" s="70">
        <v>40</v>
      </c>
      <c r="C15" s="70">
        <v>700</v>
      </c>
      <c r="D15" s="70">
        <v>740</v>
      </c>
      <c r="E15" s="65"/>
      <c r="F15" s="47"/>
      <c r="G15" s="30" t="s">
        <v>175</v>
      </c>
      <c r="I15" s="49" t="s">
        <v>219</v>
      </c>
      <c r="J15" s="50"/>
      <c r="K15" s="50">
        <v>500</v>
      </c>
      <c r="L15" s="50">
        <v>385</v>
      </c>
      <c r="M15" s="50">
        <v>115</v>
      </c>
    </row>
    <row r="16" spans="1:17" x14ac:dyDescent="0.3">
      <c r="A16" s="66" t="s">
        <v>67</v>
      </c>
      <c r="B16" s="70">
        <v>92</v>
      </c>
      <c r="C16" s="70">
        <v>450</v>
      </c>
      <c r="D16" s="70">
        <v>370</v>
      </c>
      <c r="E16" s="70">
        <v>172</v>
      </c>
      <c r="F16" s="47"/>
      <c r="G16" s="30" t="s">
        <v>172</v>
      </c>
      <c r="I16" s="49" t="s">
        <v>177</v>
      </c>
      <c r="J16" s="50">
        <v>100</v>
      </c>
      <c r="K16" s="50">
        <v>4610</v>
      </c>
      <c r="L16" s="50">
        <v>4685</v>
      </c>
      <c r="M16" s="50">
        <v>25</v>
      </c>
    </row>
    <row r="17" spans="1:13" x14ac:dyDescent="0.3">
      <c r="A17" s="66" t="s">
        <v>68</v>
      </c>
      <c r="B17" s="70">
        <v>55</v>
      </c>
      <c r="C17" s="70">
        <v>1681</v>
      </c>
      <c r="D17" s="70">
        <v>1727</v>
      </c>
      <c r="E17" s="70">
        <v>9</v>
      </c>
      <c r="F17" s="47"/>
      <c r="G17" s="30" t="s">
        <v>174</v>
      </c>
      <c r="I17" s="49" t="s">
        <v>176</v>
      </c>
      <c r="J17" s="50">
        <v>12</v>
      </c>
      <c r="K17" s="50">
        <v>1280</v>
      </c>
      <c r="L17" s="50">
        <v>1268</v>
      </c>
      <c r="M17" s="50">
        <v>24</v>
      </c>
    </row>
    <row r="18" spans="1:13" x14ac:dyDescent="0.3">
      <c r="A18" s="66" t="s">
        <v>69</v>
      </c>
      <c r="B18" s="70">
        <v>86</v>
      </c>
      <c r="C18" s="70">
        <v>1432</v>
      </c>
      <c r="D18" s="70">
        <v>1498</v>
      </c>
      <c r="E18" s="70">
        <v>20</v>
      </c>
      <c r="F18" s="47"/>
      <c r="G18" s="30" t="s">
        <v>173</v>
      </c>
      <c r="I18" s="49" t="s">
        <v>220</v>
      </c>
      <c r="J18" s="50">
        <v>10</v>
      </c>
      <c r="K18" s="50"/>
      <c r="L18" s="50">
        <v>8</v>
      </c>
      <c r="M18" s="50">
        <v>2</v>
      </c>
    </row>
    <row r="19" spans="1:13" x14ac:dyDescent="0.3">
      <c r="A19" s="66" t="s">
        <v>70</v>
      </c>
      <c r="B19" s="65"/>
      <c r="C19" s="70">
        <v>500</v>
      </c>
      <c r="D19" s="70">
        <v>385</v>
      </c>
      <c r="E19" s="70">
        <v>115</v>
      </c>
      <c r="F19" s="47"/>
      <c r="G19" s="30" t="s">
        <v>219</v>
      </c>
      <c r="I19" s="49" t="s">
        <v>221</v>
      </c>
      <c r="J19" s="50"/>
      <c r="K19" s="50">
        <v>3381</v>
      </c>
      <c r="L19" s="50">
        <v>3381</v>
      </c>
      <c r="M19" s="50"/>
    </row>
    <row r="20" spans="1:13" x14ac:dyDescent="0.3">
      <c r="A20" s="66" t="s">
        <v>73</v>
      </c>
      <c r="B20" s="70">
        <v>100</v>
      </c>
      <c r="C20" s="70">
        <v>4610</v>
      </c>
      <c r="D20" s="70">
        <v>4685</v>
      </c>
      <c r="E20" s="70">
        <v>25</v>
      </c>
      <c r="F20" s="47"/>
      <c r="G20" s="30" t="s">
        <v>177</v>
      </c>
      <c r="I20" s="49" t="s">
        <v>178</v>
      </c>
      <c r="J20" s="50">
        <v>87</v>
      </c>
      <c r="K20" s="50">
        <v>600</v>
      </c>
      <c r="L20" s="50">
        <v>559</v>
      </c>
      <c r="M20" s="50">
        <v>128</v>
      </c>
    </row>
    <row r="21" spans="1:13" x14ac:dyDescent="0.3">
      <c r="A21" s="66" t="s">
        <v>74</v>
      </c>
      <c r="B21" s="70">
        <v>12</v>
      </c>
      <c r="C21" s="70">
        <v>1280</v>
      </c>
      <c r="D21" s="70">
        <v>1268</v>
      </c>
      <c r="E21" s="70">
        <v>24</v>
      </c>
      <c r="F21" s="47"/>
      <c r="G21" s="30" t="s">
        <v>176</v>
      </c>
      <c r="I21" s="49" t="s">
        <v>222</v>
      </c>
      <c r="J21" s="50"/>
      <c r="K21" s="50">
        <v>280</v>
      </c>
      <c r="L21" s="50">
        <v>275</v>
      </c>
      <c r="M21" s="50">
        <v>5</v>
      </c>
    </row>
    <row r="22" spans="1:13" x14ac:dyDescent="0.3">
      <c r="A22" s="66" t="s">
        <v>75</v>
      </c>
      <c r="B22" s="70">
        <v>10</v>
      </c>
      <c r="C22" s="65"/>
      <c r="D22" s="70">
        <v>8</v>
      </c>
      <c r="E22" s="70">
        <v>2</v>
      </c>
      <c r="F22" s="47"/>
      <c r="G22" s="30" t="s">
        <v>220</v>
      </c>
      <c r="I22" s="49" t="s">
        <v>179</v>
      </c>
      <c r="J22" s="50">
        <v>106</v>
      </c>
      <c r="K22" s="50">
        <v>850</v>
      </c>
      <c r="L22" s="50">
        <v>969</v>
      </c>
      <c r="M22" s="50">
        <v>-13</v>
      </c>
    </row>
    <row r="23" spans="1:13" x14ac:dyDescent="0.3">
      <c r="A23" s="66" t="s">
        <v>76</v>
      </c>
      <c r="B23" s="65"/>
      <c r="C23" s="70">
        <v>3381</v>
      </c>
      <c r="D23" s="70">
        <v>3381</v>
      </c>
      <c r="E23" s="65"/>
      <c r="F23" s="47"/>
      <c r="G23" s="30" t="s">
        <v>221</v>
      </c>
      <c r="I23" s="49" t="s">
        <v>223</v>
      </c>
      <c r="J23" s="50"/>
      <c r="K23" s="50">
        <v>50</v>
      </c>
      <c r="L23" s="50">
        <v>118</v>
      </c>
      <c r="M23" s="50">
        <v>-68</v>
      </c>
    </row>
    <row r="24" spans="1:13" x14ac:dyDescent="0.3">
      <c r="A24" s="66" t="s">
        <v>77</v>
      </c>
      <c r="B24" s="70">
        <v>87</v>
      </c>
      <c r="C24" s="70">
        <v>600</v>
      </c>
      <c r="D24" s="70">
        <v>559</v>
      </c>
      <c r="E24" s="70">
        <v>128</v>
      </c>
      <c r="F24" s="47"/>
      <c r="G24" s="30" t="s">
        <v>178</v>
      </c>
      <c r="I24" s="49" t="s">
        <v>180</v>
      </c>
      <c r="J24" s="50">
        <v>5</v>
      </c>
      <c r="K24" s="50">
        <v>100</v>
      </c>
      <c r="L24" s="50">
        <v>105</v>
      </c>
      <c r="M24" s="50"/>
    </row>
    <row r="25" spans="1:13" x14ac:dyDescent="0.3">
      <c r="A25" s="66" t="s">
        <v>78</v>
      </c>
      <c r="B25" s="65"/>
      <c r="C25" s="70">
        <v>280</v>
      </c>
      <c r="D25" s="70">
        <v>275</v>
      </c>
      <c r="E25" s="70">
        <v>5</v>
      </c>
      <c r="F25" s="47"/>
      <c r="G25" s="30" t="s">
        <v>222</v>
      </c>
      <c r="I25" s="49" t="s">
        <v>183</v>
      </c>
      <c r="J25" s="50">
        <v>37</v>
      </c>
      <c r="K25" s="50">
        <v>750</v>
      </c>
      <c r="L25" s="50">
        <v>770</v>
      </c>
      <c r="M25" s="50">
        <v>17</v>
      </c>
    </row>
    <row r="26" spans="1:13" x14ac:dyDescent="0.3">
      <c r="A26" s="66" t="s">
        <v>79</v>
      </c>
      <c r="B26" s="70">
        <v>106</v>
      </c>
      <c r="C26" s="70">
        <v>850</v>
      </c>
      <c r="D26" s="70">
        <v>969</v>
      </c>
      <c r="E26" s="70">
        <v>-13</v>
      </c>
      <c r="F26" s="47"/>
      <c r="G26" s="30" t="s">
        <v>179</v>
      </c>
      <c r="I26" s="49" t="s">
        <v>181</v>
      </c>
      <c r="J26" s="50">
        <v>40</v>
      </c>
      <c r="K26" s="50">
        <v>1200</v>
      </c>
      <c r="L26" s="50">
        <v>1174</v>
      </c>
      <c r="M26" s="50">
        <v>66</v>
      </c>
    </row>
    <row r="27" spans="1:13" x14ac:dyDescent="0.3">
      <c r="A27" s="66" t="s">
        <v>80</v>
      </c>
      <c r="B27" s="65"/>
      <c r="C27" s="70">
        <v>802</v>
      </c>
      <c r="D27" s="70">
        <v>802</v>
      </c>
      <c r="E27" s="65"/>
      <c r="F27" s="47"/>
      <c r="G27" s="30" t="s">
        <v>259</v>
      </c>
      <c r="I27" s="49" t="s">
        <v>184</v>
      </c>
      <c r="J27" s="50">
        <v>243</v>
      </c>
      <c r="K27" s="50">
        <v>201</v>
      </c>
      <c r="L27" s="50">
        <v>322</v>
      </c>
      <c r="M27" s="50">
        <v>122</v>
      </c>
    </row>
    <row r="28" spans="1:13" x14ac:dyDescent="0.3">
      <c r="A28" s="66" t="s">
        <v>81</v>
      </c>
      <c r="B28" s="65"/>
      <c r="C28" s="70">
        <v>755</v>
      </c>
      <c r="D28" s="70">
        <v>755</v>
      </c>
      <c r="E28" s="65"/>
      <c r="F28" s="47"/>
      <c r="G28" s="30" t="s">
        <v>260</v>
      </c>
      <c r="I28" s="49" t="s">
        <v>185</v>
      </c>
      <c r="J28" s="50">
        <v>18</v>
      </c>
      <c r="K28" s="50">
        <v>201</v>
      </c>
      <c r="L28" s="50">
        <v>187</v>
      </c>
      <c r="M28" s="50">
        <v>32</v>
      </c>
    </row>
    <row r="29" spans="1:13" x14ac:dyDescent="0.3">
      <c r="A29" s="66" t="s">
        <v>82</v>
      </c>
      <c r="B29" s="65"/>
      <c r="C29" s="70">
        <v>50</v>
      </c>
      <c r="D29" s="70">
        <v>118</v>
      </c>
      <c r="E29" s="70">
        <v>-68</v>
      </c>
      <c r="F29" s="47"/>
      <c r="G29" s="30" t="s">
        <v>223</v>
      </c>
      <c r="I29" s="49" t="s">
        <v>279</v>
      </c>
      <c r="J29" s="50"/>
      <c r="K29" s="50">
        <v>100</v>
      </c>
      <c r="L29" s="50">
        <v>50</v>
      </c>
      <c r="M29" s="50">
        <v>50</v>
      </c>
    </row>
    <row r="30" spans="1:13" x14ac:dyDescent="0.3">
      <c r="A30" s="66" t="s">
        <v>83</v>
      </c>
      <c r="B30" s="70">
        <v>15</v>
      </c>
      <c r="C30" s="65"/>
      <c r="D30" s="70">
        <v>15</v>
      </c>
      <c r="E30" s="65"/>
      <c r="F30" s="47"/>
      <c r="G30" s="30" t="s">
        <v>261</v>
      </c>
      <c r="I30" s="49" t="s">
        <v>187</v>
      </c>
      <c r="J30" s="50"/>
      <c r="K30" s="50">
        <v>200</v>
      </c>
      <c r="L30" s="50">
        <v>200</v>
      </c>
      <c r="M30" s="50"/>
    </row>
    <row r="31" spans="1:13" x14ac:dyDescent="0.3">
      <c r="A31" s="66" t="s">
        <v>265</v>
      </c>
      <c r="B31" s="65"/>
      <c r="C31" s="70">
        <v>151</v>
      </c>
      <c r="D31" s="70">
        <v>81</v>
      </c>
      <c r="E31" s="70">
        <v>70</v>
      </c>
      <c r="F31" s="47"/>
      <c r="G31" s="52" t="s">
        <v>281</v>
      </c>
      <c r="I31" s="49" t="s">
        <v>186</v>
      </c>
      <c r="J31" s="50"/>
      <c r="K31" s="50">
        <v>80</v>
      </c>
      <c r="L31" s="50">
        <v>80</v>
      </c>
      <c r="M31" s="50"/>
    </row>
    <row r="32" spans="1:13" x14ac:dyDescent="0.3">
      <c r="A32" s="66" t="s">
        <v>266</v>
      </c>
      <c r="B32" s="65"/>
      <c r="C32" s="70">
        <v>40</v>
      </c>
      <c r="D32" s="70">
        <v>11</v>
      </c>
      <c r="E32" s="70">
        <v>29</v>
      </c>
      <c r="F32" s="47"/>
      <c r="G32" s="52" t="s">
        <v>261</v>
      </c>
      <c r="I32" s="49" t="s">
        <v>188</v>
      </c>
      <c r="J32" s="50">
        <v>59</v>
      </c>
      <c r="K32" s="50">
        <v>144</v>
      </c>
      <c r="L32" s="50">
        <v>92</v>
      </c>
      <c r="M32" s="50">
        <v>111</v>
      </c>
    </row>
    <row r="33" spans="1:13" x14ac:dyDescent="0.3">
      <c r="A33" s="66" t="s">
        <v>85</v>
      </c>
      <c r="B33" s="70">
        <v>5</v>
      </c>
      <c r="C33" s="70">
        <v>100</v>
      </c>
      <c r="D33" s="70">
        <v>105</v>
      </c>
      <c r="E33" s="65"/>
      <c r="F33" s="47"/>
      <c r="G33" s="30" t="s">
        <v>180</v>
      </c>
      <c r="I33" s="49" t="s">
        <v>224</v>
      </c>
      <c r="J33" s="50"/>
      <c r="K33" s="50">
        <v>216</v>
      </c>
      <c r="L33" s="50">
        <v>216</v>
      </c>
      <c r="M33" s="50"/>
    </row>
    <row r="34" spans="1:13" x14ac:dyDescent="0.3">
      <c r="A34" s="66" t="s">
        <v>87</v>
      </c>
      <c r="B34" s="70">
        <v>37</v>
      </c>
      <c r="C34" s="70">
        <v>750</v>
      </c>
      <c r="D34" s="70">
        <v>770</v>
      </c>
      <c r="E34" s="70">
        <v>17</v>
      </c>
      <c r="F34" s="47"/>
      <c r="G34" s="30" t="s">
        <v>183</v>
      </c>
      <c r="I34" s="49" t="s">
        <v>189</v>
      </c>
      <c r="J34" s="50"/>
      <c r="K34" s="50">
        <v>650</v>
      </c>
      <c r="L34" s="50">
        <v>614</v>
      </c>
      <c r="M34" s="50">
        <v>36</v>
      </c>
    </row>
    <row r="35" spans="1:13" x14ac:dyDescent="0.3">
      <c r="A35" s="66" t="s">
        <v>88</v>
      </c>
      <c r="B35" s="65"/>
      <c r="C35" s="70">
        <v>274</v>
      </c>
      <c r="D35" s="70">
        <v>236</v>
      </c>
      <c r="E35" s="70">
        <v>38</v>
      </c>
      <c r="F35" s="47"/>
      <c r="G35" s="30" t="s">
        <v>182</v>
      </c>
      <c r="I35" s="49" t="s">
        <v>225</v>
      </c>
      <c r="J35" s="50">
        <v>44</v>
      </c>
      <c r="K35" s="50">
        <v>121</v>
      </c>
      <c r="L35" s="50">
        <v>164</v>
      </c>
      <c r="M35" s="50">
        <v>1</v>
      </c>
    </row>
    <row r="36" spans="1:13" x14ac:dyDescent="0.3">
      <c r="A36" s="66" t="s">
        <v>89</v>
      </c>
      <c r="B36" s="70">
        <v>40</v>
      </c>
      <c r="C36" s="70">
        <v>1200</v>
      </c>
      <c r="D36" s="70">
        <v>1174</v>
      </c>
      <c r="E36" s="70">
        <v>66</v>
      </c>
      <c r="F36" s="47"/>
      <c r="G36" s="30" t="s">
        <v>181</v>
      </c>
      <c r="I36" s="49" t="s">
        <v>226</v>
      </c>
      <c r="J36" s="50"/>
      <c r="K36" s="50">
        <v>400</v>
      </c>
      <c r="L36" s="50">
        <v>400</v>
      </c>
      <c r="M36" s="50"/>
    </row>
    <row r="37" spans="1:13" x14ac:dyDescent="0.3">
      <c r="A37" s="66" t="s">
        <v>90</v>
      </c>
      <c r="B37" s="70">
        <v>243</v>
      </c>
      <c r="C37" s="70">
        <v>201</v>
      </c>
      <c r="D37" s="70">
        <v>322</v>
      </c>
      <c r="E37" s="70">
        <v>122</v>
      </c>
      <c r="F37" s="47"/>
      <c r="G37" s="30" t="s">
        <v>184</v>
      </c>
      <c r="I37" s="49" t="s">
        <v>282</v>
      </c>
      <c r="J37" s="50"/>
      <c r="K37" s="50">
        <v>20</v>
      </c>
      <c r="L37" s="50">
        <v>20</v>
      </c>
      <c r="M37" s="50"/>
    </row>
    <row r="38" spans="1:13" x14ac:dyDescent="0.3">
      <c r="A38" s="66" t="s">
        <v>91</v>
      </c>
      <c r="B38" s="70">
        <v>33</v>
      </c>
      <c r="C38" s="70">
        <v>80</v>
      </c>
      <c r="D38" s="70">
        <v>95</v>
      </c>
      <c r="E38" s="70">
        <v>18</v>
      </c>
      <c r="F38" s="47"/>
      <c r="G38" s="30" t="s">
        <v>253</v>
      </c>
      <c r="I38" s="49" t="s">
        <v>190</v>
      </c>
      <c r="J38" s="50">
        <v>298</v>
      </c>
      <c r="K38" s="50">
        <v>6400</v>
      </c>
      <c r="L38" s="50">
        <v>4330</v>
      </c>
      <c r="M38" s="50">
        <v>2368</v>
      </c>
    </row>
    <row r="39" spans="1:13" x14ac:dyDescent="0.3">
      <c r="A39" s="66" t="s">
        <v>92</v>
      </c>
      <c r="B39" s="70">
        <v>4</v>
      </c>
      <c r="C39" s="70">
        <v>32</v>
      </c>
      <c r="D39" s="70">
        <v>28</v>
      </c>
      <c r="E39" s="70">
        <v>8</v>
      </c>
      <c r="F39" s="47"/>
      <c r="G39" s="30" t="s">
        <v>254</v>
      </c>
      <c r="I39" s="49" t="s">
        <v>227</v>
      </c>
      <c r="J39" s="50"/>
      <c r="K39" s="50"/>
      <c r="L39" s="50"/>
      <c r="M39" s="50"/>
    </row>
    <row r="40" spans="1:13" x14ac:dyDescent="0.3">
      <c r="A40" s="66" t="s">
        <v>93</v>
      </c>
      <c r="B40" s="70">
        <v>18</v>
      </c>
      <c r="C40" s="70">
        <v>201</v>
      </c>
      <c r="D40" s="70">
        <v>187</v>
      </c>
      <c r="E40" s="70">
        <v>32</v>
      </c>
      <c r="F40" s="47"/>
      <c r="G40" s="30" t="s">
        <v>185</v>
      </c>
      <c r="I40" s="49" t="s">
        <v>228</v>
      </c>
      <c r="J40" s="50">
        <v>39</v>
      </c>
      <c r="K40" s="50"/>
      <c r="L40" s="50">
        <v>39</v>
      </c>
      <c r="M40" s="50"/>
    </row>
    <row r="41" spans="1:13" x14ac:dyDescent="0.3">
      <c r="A41" s="66" t="s">
        <v>267</v>
      </c>
      <c r="B41" s="65"/>
      <c r="C41" s="70">
        <v>100</v>
      </c>
      <c r="D41" s="70">
        <v>50</v>
      </c>
      <c r="E41" s="70">
        <v>50</v>
      </c>
      <c r="F41" s="47"/>
      <c r="G41" s="30" t="s">
        <v>279</v>
      </c>
      <c r="I41" s="49" t="s">
        <v>229</v>
      </c>
      <c r="J41" s="50">
        <v>2</v>
      </c>
      <c r="K41" s="50">
        <v>100</v>
      </c>
      <c r="L41" s="50">
        <v>97</v>
      </c>
      <c r="M41" s="50">
        <v>5</v>
      </c>
    </row>
    <row r="42" spans="1:13" x14ac:dyDescent="0.3">
      <c r="A42" s="66" t="s">
        <v>268</v>
      </c>
      <c r="B42" s="65"/>
      <c r="C42" s="70">
        <v>40</v>
      </c>
      <c r="D42" s="70">
        <v>40</v>
      </c>
      <c r="E42" s="65"/>
      <c r="F42" s="47"/>
      <c r="G42" s="30" t="s">
        <v>280</v>
      </c>
      <c r="I42" s="49" t="s">
        <v>230</v>
      </c>
      <c r="J42" s="50">
        <v>32</v>
      </c>
      <c r="K42" s="50">
        <v>441</v>
      </c>
      <c r="L42" s="50">
        <v>243</v>
      </c>
      <c r="M42" s="50">
        <v>230</v>
      </c>
    </row>
    <row r="43" spans="1:13" x14ac:dyDescent="0.3">
      <c r="A43" s="66" t="s">
        <v>97</v>
      </c>
      <c r="B43" s="65"/>
      <c r="C43" s="70">
        <v>200</v>
      </c>
      <c r="D43" s="70">
        <v>200</v>
      </c>
      <c r="E43" s="65"/>
      <c r="F43" s="47"/>
      <c r="G43" s="30" t="s">
        <v>187</v>
      </c>
      <c r="I43" s="49" t="s">
        <v>231</v>
      </c>
      <c r="J43" s="50">
        <v>34</v>
      </c>
      <c r="K43" s="50">
        <v>580</v>
      </c>
      <c r="L43" s="50">
        <v>557</v>
      </c>
      <c r="M43" s="50">
        <v>57</v>
      </c>
    </row>
    <row r="44" spans="1:13" x14ac:dyDescent="0.3">
      <c r="A44" s="66" t="s">
        <v>98</v>
      </c>
      <c r="B44" s="65"/>
      <c r="C44" s="70">
        <v>80</v>
      </c>
      <c r="D44" s="70">
        <v>80</v>
      </c>
      <c r="E44" s="65"/>
      <c r="F44" s="47"/>
      <c r="G44" s="30" t="s">
        <v>186</v>
      </c>
      <c r="I44" s="49" t="s">
        <v>192</v>
      </c>
      <c r="J44" s="50"/>
      <c r="K44" s="50">
        <v>201</v>
      </c>
      <c r="L44" s="50">
        <v>116</v>
      </c>
      <c r="M44" s="50">
        <v>85</v>
      </c>
    </row>
    <row r="45" spans="1:13" x14ac:dyDescent="0.3">
      <c r="A45" s="66" t="s">
        <v>100</v>
      </c>
      <c r="B45" s="70">
        <v>59</v>
      </c>
      <c r="C45" s="70">
        <v>144</v>
      </c>
      <c r="D45" s="70">
        <v>92</v>
      </c>
      <c r="E45" s="70">
        <v>111</v>
      </c>
      <c r="F45" s="47"/>
      <c r="G45" s="30" t="s">
        <v>188</v>
      </c>
      <c r="I45" s="49" t="s">
        <v>232</v>
      </c>
      <c r="J45" s="50"/>
      <c r="K45" s="50">
        <v>15</v>
      </c>
      <c r="L45" s="50">
        <v>14</v>
      </c>
      <c r="M45" s="50">
        <v>1</v>
      </c>
    </row>
    <row r="46" spans="1:13" x14ac:dyDescent="0.3">
      <c r="A46" s="66" t="s">
        <v>101</v>
      </c>
      <c r="B46" s="65"/>
      <c r="C46" s="70">
        <v>216</v>
      </c>
      <c r="D46" s="70">
        <v>216</v>
      </c>
      <c r="E46" s="65"/>
      <c r="F46" s="47"/>
      <c r="G46" s="30" t="s">
        <v>224</v>
      </c>
      <c r="I46" s="49" t="s">
        <v>191</v>
      </c>
      <c r="J46" s="50">
        <v>10</v>
      </c>
      <c r="K46" s="50">
        <v>151</v>
      </c>
      <c r="L46" s="50">
        <v>47</v>
      </c>
      <c r="M46" s="50">
        <v>114</v>
      </c>
    </row>
    <row r="47" spans="1:13" x14ac:dyDescent="0.3">
      <c r="A47" s="66" t="s">
        <v>102</v>
      </c>
      <c r="B47" s="65"/>
      <c r="C47" s="70">
        <v>10</v>
      </c>
      <c r="D47" s="70">
        <v>10</v>
      </c>
      <c r="E47" s="65"/>
      <c r="F47" s="47"/>
      <c r="G47" s="30" t="s">
        <v>255</v>
      </c>
      <c r="I47" s="49" t="s">
        <v>193</v>
      </c>
      <c r="J47" s="50"/>
      <c r="K47" s="50"/>
      <c r="L47" s="50"/>
      <c r="M47" s="50"/>
    </row>
    <row r="48" spans="1:13" x14ac:dyDescent="0.3">
      <c r="A48" s="66" t="s">
        <v>103</v>
      </c>
      <c r="B48" s="65"/>
      <c r="C48" s="70">
        <v>650</v>
      </c>
      <c r="D48" s="70">
        <v>614</v>
      </c>
      <c r="E48" s="70">
        <v>36</v>
      </c>
      <c r="F48" s="47"/>
      <c r="G48" s="30" t="s">
        <v>189</v>
      </c>
      <c r="I48" s="49" t="s">
        <v>208</v>
      </c>
      <c r="J48" s="50"/>
      <c r="K48" s="50"/>
      <c r="L48" s="50"/>
      <c r="M48" s="50"/>
    </row>
    <row r="49" spans="1:13" x14ac:dyDescent="0.3">
      <c r="A49" s="66" t="s">
        <v>104</v>
      </c>
      <c r="B49" s="70">
        <v>44</v>
      </c>
      <c r="C49" s="70">
        <v>121</v>
      </c>
      <c r="D49" s="70">
        <v>164</v>
      </c>
      <c r="E49" s="70">
        <v>1</v>
      </c>
      <c r="F49" s="47"/>
      <c r="G49" s="30" t="s">
        <v>225</v>
      </c>
      <c r="I49" s="49" t="s">
        <v>233</v>
      </c>
      <c r="J49" s="50"/>
      <c r="K49" s="50">
        <v>50</v>
      </c>
      <c r="L49" s="50">
        <v>50</v>
      </c>
      <c r="M49" s="50"/>
    </row>
    <row r="50" spans="1:13" x14ac:dyDescent="0.3">
      <c r="A50" s="66" t="s">
        <v>107</v>
      </c>
      <c r="B50" s="65"/>
      <c r="C50" s="70">
        <v>400</v>
      </c>
      <c r="D50" s="70">
        <v>400</v>
      </c>
      <c r="E50" s="65"/>
      <c r="F50" s="47"/>
      <c r="G50" s="30" t="s">
        <v>226</v>
      </c>
      <c r="I50" s="49" t="s">
        <v>234</v>
      </c>
      <c r="J50" s="50"/>
      <c r="K50" s="50">
        <v>200</v>
      </c>
      <c r="L50" s="50">
        <v>200</v>
      </c>
      <c r="M50" s="50"/>
    </row>
    <row r="51" spans="1:13" x14ac:dyDescent="0.3">
      <c r="A51" s="66" t="s">
        <v>269</v>
      </c>
      <c r="B51" s="65"/>
      <c r="C51" s="70">
        <v>20</v>
      </c>
      <c r="D51" s="70">
        <v>20</v>
      </c>
      <c r="E51" s="65"/>
      <c r="F51" s="47"/>
      <c r="G51" s="52" t="s">
        <v>282</v>
      </c>
      <c r="I51" s="49" t="s">
        <v>235</v>
      </c>
      <c r="J51" s="50">
        <v>10</v>
      </c>
      <c r="K51" s="50">
        <v>400</v>
      </c>
      <c r="L51" s="50">
        <v>384</v>
      </c>
      <c r="M51" s="50">
        <v>26</v>
      </c>
    </row>
    <row r="52" spans="1:13" x14ac:dyDescent="0.3">
      <c r="A52" s="66" t="s">
        <v>108</v>
      </c>
      <c r="B52" s="70">
        <v>298</v>
      </c>
      <c r="C52" s="70">
        <v>6400</v>
      </c>
      <c r="D52" s="70">
        <v>4330</v>
      </c>
      <c r="E52" s="70">
        <v>2368</v>
      </c>
      <c r="F52" s="47"/>
      <c r="G52" s="30" t="s">
        <v>190</v>
      </c>
      <c r="I52" s="49" t="s">
        <v>196</v>
      </c>
      <c r="J52" s="50">
        <v>339</v>
      </c>
      <c r="K52" s="50">
        <v>1102</v>
      </c>
      <c r="L52" s="50">
        <v>1290</v>
      </c>
      <c r="M52" s="50">
        <v>151</v>
      </c>
    </row>
    <row r="53" spans="1:13" x14ac:dyDescent="0.3">
      <c r="A53" s="66" t="s">
        <v>109</v>
      </c>
      <c r="B53" s="65"/>
      <c r="C53" s="65"/>
      <c r="D53" s="65"/>
      <c r="E53" s="65"/>
      <c r="F53" s="47"/>
      <c r="G53" s="30" t="s">
        <v>227</v>
      </c>
      <c r="I53" s="49" t="s">
        <v>195</v>
      </c>
      <c r="J53" s="50">
        <v>70</v>
      </c>
      <c r="K53" s="50">
        <v>252</v>
      </c>
      <c r="L53" s="50">
        <v>322</v>
      </c>
      <c r="M53" s="50"/>
    </row>
    <row r="54" spans="1:13" x14ac:dyDescent="0.3">
      <c r="A54" s="66" t="s">
        <v>110</v>
      </c>
      <c r="B54" s="70">
        <v>2</v>
      </c>
      <c r="C54" s="70">
        <v>100</v>
      </c>
      <c r="D54" s="70">
        <v>97</v>
      </c>
      <c r="E54" s="70">
        <v>5</v>
      </c>
      <c r="F54" s="47"/>
      <c r="G54" s="30" t="s">
        <v>229</v>
      </c>
      <c r="I54" s="49" t="s">
        <v>236</v>
      </c>
      <c r="J54" s="50"/>
      <c r="K54" s="50">
        <v>20</v>
      </c>
      <c r="L54" s="50">
        <v>8</v>
      </c>
      <c r="M54" s="50">
        <v>12</v>
      </c>
    </row>
    <row r="55" spans="1:13" x14ac:dyDescent="0.3">
      <c r="A55" s="66" t="s">
        <v>111</v>
      </c>
      <c r="B55" s="70">
        <v>39</v>
      </c>
      <c r="C55" s="65"/>
      <c r="D55" s="70">
        <v>39</v>
      </c>
      <c r="E55" s="65"/>
      <c r="F55" s="47"/>
      <c r="G55" s="30" t="s">
        <v>228</v>
      </c>
      <c r="I55" s="49" t="s">
        <v>194</v>
      </c>
      <c r="J55" s="50"/>
      <c r="K55" s="50">
        <v>1358</v>
      </c>
      <c r="L55" s="50">
        <v>1317</v>
      </c>
      <c r="M55" s="50">
        <v>41</v>
      </c>
    </row>
    <row r="56" spans="1:13" x14ac:dyDescent="0.3">
      <c r="A56" s="66" t="s">
        <v>112</v>
      </c>
      <c r="B56" s="70">
        <v>32</v>
      </c>
      <c r="C56" s="70">
        <v>441</v>
      </c>
      <c r="D56" s="70">
        <v>243</v>
      </c>
      <c r="E56" s="70">
        <v>230</v>
      </c>
      <c r="F56" s="47"/>
      <c r="G56" s="30" t="s">
        <v>230</v>
      </c>
      <c r="I56" s="49" t="s">
        <v>197</v>
      </c>
      <c r="J56" s="50"/>
      <c r="K56" s="50">
        <v>100</v>
      </c>
      <c r="L56" s="50">
        <v>74</v>
      </c>
      <c r="M56" s="50">
        <v>26</v>
      </c>
    </row>
    <row r="57" spans="1:13" x14ac:dyDescent="0.3">
      <c r="A57" s="66" t="s">
        <v>113</v>
      </c>
      <c r="B57" s="70">
        <v>34</v>
      </c>
      <c r="C57" s="70">
        <v>580</v>
      </c>
      <c r="D57" s="70">
        <v>557</v>
      </c>
      <c r="E57" s="70">
        <v>57</v>
      </c>
      <c r="F57" s="47"/>
      <c r="G57" s="30" t="s">
        <v>231</v>
      </c>
      <c r="I57" s="49" t="s">
        <v>237</v>
      </c>
      <c r="J57" s="50">
        <v>50</v>
      </c>
      <c r="K57" s="50">
        <v>80</v>
      </c>
      <c r="L57" s="50">
        <v>68</v>
      </c>
      <c r="M57" s="50">
        <v>62</v>
      </c>
    </row>
    <row r="58" spans="1:13" x14ac:dyDescent="0.3">
      <c r="A58" s="66" t="s">
        <v>114</v>
      </c>
      <c r="B58" s="65"/>
      <c r="C58" s="70">
        <v>201</v>
      </c>
      <c r="D58" s="70">
        <v>116</v>
      </c>
      <c r="E58" s="70">
        <v>85</v>
      </c>
      <c r="F58" s="47"/>
      <c r="G58" s="30" t="s">
        <v>192</v>
      </c>
      <c r="I58" s="49" t="s">
        <v>238</v>
      </c>
      <c r="J58" s="50">
        <v>20</v>
      </c>
      <c r="K58" s="50"/>
      <c r="L58" s="50">
        <v>20</v>
      </c>
      <c r="M58" s="50"/>
    </row>
    <row r="59" spans="1:13" x14ac:dyDescent="0.3">
      <c r="A59" s="66" t="s">
        <v>115</v>
      </c>
      <c r="B59" s="65"/>
      <c r="C59" s="70">
        <v>15</v>
      </c>
      <c r="D59" s="70">
        <v>14</v>
      </c>
      <c r="E59" s="70">
        <v>1</v>
      </c>
      <c r="F59" s="47"/>
      <c r="G59" s="30" t="s">
        <v>232</v>
      </c>
      <c r="I59" s="49" t="s">
        <v>199</v>
      </c>
      <c r="J59" s="50"/>
      <c r="K59" s="50">
        <v>500</v>
      </c>
      <c r="L59" s="50">
        <v>385</v>
      </c>
      <c r="M59" s="50">
        <v>115</v>
      </c>
    </row>
    <row r="60" spans="1:13" x14ac:dyDescent="0.3">
      <c r="A60" s="66" t="s">
        <v>116</v>
      </c>
      <c r="B60" s="70">
        <v>10</v>
      </c>
      <c r="C60" s="70">
        <v>151</v>
      </c>
      <c r="D60" s="70">
        <v>47</v>
      </c>
      <c r="E60" s="70">
        <v>114</v>
      </c>
      <c r="F60" s="47"/>
      <c r="G60" s="30" t="s">
        <v>191</v>
      </c>
      <c r="I60" s="49" t="s">
        <v>198</v>
      </c>
      <c r="J60" s="50">
        <v>12</v>
      </c>
      <c r="K60" s="50">
        <v>205</v>
      </c>
      <c r="L60" s="50">
        <v>209</v>
      </c>
      <c r="M60" s="50">
        <v>8</v>
      </c>
    </row>
    <row r="61" spans="1:13" x14ac:dyDescent="0.3">
      <c r="A61" s="66" t="s">
        <v>119</v>
      </c>
      <c r="B61" s="65"/>
      <c r="C61" s="65"/>
      <c r="D61" s="65"/>
      <c r="E61" s="65"/>
      <c r="F61" s="47"/>
      <c r="G61" s="30" t="s">
        <v>193</v>
      </c>
      <c r="I61" s="49" t="s">
        <v>239</v>
      </c>
      <c r="J61" s="50"/>
      <c r="K61" s="50">
        <v>20</v>
      </c>
      <c r="L61" s="50">
        <v>20</v>
      </c>
      <c r="M61" s="50"/>
    </row>
    <row r="62" spans="1:13" x14ac:dyDescent="0.3">
      <c r="A62" s="66" t="s">
        <v>120</v>
      </c>
      <c r="B62" s="70">
        <v>38</v>
      </c>
      <c r="C62" s="65"/>
      <c r="D62" s="70">
        <v>38</v>
      </c>
      <c r="E62" s="65"/>
      <c r="F62" s="47"/>
      <c r="G62" s="30" t="s">
        <v>256</v>
      </c>
      <c r="I62" s="49" t="s">
        <v>240</v>
      </c>
      <c r="J62" s="50">
        <v>36</v>
      </c>
      <c r="K62" s="50">
        <v>50</v>
      </c>
      <c r="L62" s="50">
        <v>82</v>
      </c>
      <c r="M62" s="50">
        <v>4</v>
      </c>
    </row>
    <row r="63" spans="1:13" x14ac:dyDescent="0.3">
      <c r="A63" s="66" t="s">
        <v>270</v>
      </c>
      <c r="B63" s="65"/>
      <c r="C63" s="70">
        <v>141</v>
      </c>
      <c r="D63" s="70">
        <v>141</v>
      </c>
      <c r="E63" s="65"/>
      <c r="F63" s="47"/>
      <c r="G63" s="52" t="s">
        <v>283</v>
      </c>
      <c r="I63" s="49" t="s">
        <v>241</v>
      </c>
      <c r="J63" s="50">
        <v>35</v>
      </c>
      <c r="K63" s="50">
        <v>40</v>
      </c>
      <c r="L63" s="50">
        <v>70</v>
      </c>
      <c r="M63" s="50">
        <v>5</v>
      </c>
    </row>
    <row r="64" spans="1:13" x14ac:dyDescent="0.3">
      <c r="A64" s="66" t="s">
        <v>271</v>
      </c>
      <c r="B64" s="65"/>
      <c r="C64" s="70">
        <v>167</v>
      </c>
      <c r="D64" s="70">
        <v>167</v>
      </c>
      <c r="E64" s="65"/>
      <c r="F64" s="47"/>
      <c r="G64" s="52" t="s">
        <v>284</v>
      </c>
      <c r="I64" s="49" t="s">
        <v>203</v>
      </c>
      <c r="J64" s="50">
        <v>65</v>
      </c>
      <c r="K64" s="50">
        <v>400</v>
      </c>
      <c r="L64" s="50">
        <v>291</v>
      </c>
      <c r="M64" s="50">
        <v>174</v>
      </c>
    </row>
    <row r="65" spans="1:13" x14ac:dyDescent="0.3">
      <c r="A65" s="66" t="s">
        <v>272</v>
      </c>
      <c r="B65" s="65"/>
      <c r="C65" s="70">
        <v>90</v>
      </c>
      <c r="D65" s="70">
        <v>90</v>
      </c>
      <c r="E65" s="65"/>
      <c r="F65" s="47"/>
      <c r="G65" s="52" t="s">
        <v>285</v>
      </c>
      <c r="I65" s="49" t="s">
        <v>210</v>
      </c>
      <c r="J65" s="50"/>
      <c r="K65" s="50"/>
      <c r="L65" s="50"/>
      <c r="M65" s="50"/>
    </row>
    <row r="66" spans="1:13" x14ac:dyDescent="0.3">
      <c r="A66" s="66" t="s">
        <v>121</v>
      </c>
      <c r="B66" s="65"/>
      <c r="C66" s="70">
        <v>50</v>
      </c>
      <c r="D66" s="70">
        <v>50</v>
      </c>
      <c r="E66" s="65"/>
      <c r="F66" s="47"/>
      <c r="G66" s="30" t="s">
        <v>233</v>
      </c>
      <c r="I66" s="49" t="s">
        <v>242</v>
      </c>
      <c r="J66" s="50">
        <v>12</v>
      </c>
      <c r="K66" s="50">
        <v>40</v>
      </c>
      <c r="L66" s="50">
        <v>52</v>
      </c>
      <c r="M66" s="50"/>
    </row>
    <row r="67" spans="1:13" x14ac:dyDescent="0.3">
      <c r="A67" s="66" t="s">
        <v>122</v>
      </c>
      <c r="B67" s="65"/>
      <c r="C67" s="65"/>
      <c r="D67" s="65"/>
      <c r="E67" s="65"/>
      <c r="F67" s="47"/>
      <c r="G67" s="30" t="s">
        <v>208</v>
      </c>
      <c r="I67" s="49" t="s">
        <v>202</v>
      </c>
      <c r="J67" s="50">
        <v>115</v>
      </c>
      <c r="K67" s="50">
        <v>500</v>
      </c>
      <c r="L67" s="50">
        <v>616</v>
      </c>
      <c r="M67" s="50">
        <v>-1</v>
      </c>
    </row>
    <row r="68" spans="1:13" x14ac:dyDescent="0.3">
      <c r="A68" s="66" t="s">
        <v>123</v>
      </c>
      <c r="B68" s="65"/>
      <c r="C68" s="70">
        <v>30</v>
      </c>
      <c r="D68" s="70">
        <v>30</v>
      </c>
      <c r="E68" s="65"/>
      <c r="F68" s="47"/>
      <c r="G68" s="30" t="s">
        <v>257</v>
      </c>
      <c r="I68" s="49" t="s">
        <v>243</v>
      </c>
      <c r="J68" s="50">
        <v>25</v>
      </c>
      <c r="K68" s="50">
        <v>200</v>
      </c>
      <c r="L68" s="50">
        <v>204</v>
      </c>
      <c r="M68" s="50">
        <v>21</v>
      </c>
    </row>
    <row r="69" spans="1:13" x14ac:dyDescent="0.3">
      <c r="A69" s="66" t="s">
        <v>124</v>
      </c>
      <c r="B69" s="65"/>
      <c r="C69" s="70">
        <v>200</v>
      </c>
      <c r="D69" s="70">
        <v>200</v>
      </c>
      <c r="E69" s="65"/>
      <c r="F69" s="47"/>
      <c r="G69" s="30" t="s">
        <v>234</v>
      </c>
      <c r="I69" s="49" t="s">
        <v>200</v>
      </c>
      <c r="J69" s="50">
        <v>57</v>
      </c>
      <c r="K69" s="50">
        <v>501</v>
      </c>
      <c r="L69" s="50">
        <v>555</v>
      </c>
      <c r="M69" s="50">
        <v>3</v>
      </c>
    </row>
    <row r="70" spans="1:13" x14ac:dyDescent="0.3">
      <c r="A70" s="66" t="s">
        <v>125</v>
      </c>
      <c r="B70" s="70">
        <v>10</v>
      </c>
      <c r="C70" s="70">
        <v>400</v>
      </c>
      <c r="D70" s="70">
        <v>384</v>
      </c>
      <c r="E70" s="70">
        <v>26</v>
      </c>
      <c r="F70" s="47"/>
      <c r="G70" s="30" t="s">
        <v>235</v>
      </c>
      <c r="I70" s="49" t="s">
        <v>201</v>
      </c>
      <c r="J70" s="50">
        <v>60</v>
      </c>
      <c r="K70" s="50">
        <v>800</v>
      </c>
      <c r="L70" s="50">
        <v>867</v>
      </c>
      <c r="M70" s="50">
        <v>-7</v>
      </c>
    </row>
    <row r="71" spans="1:13" x14ac:dyDescent="0.3">
      <c r="A71" s="66" t="s">
        <v>126</v>
      </c>
      <c r="B71" s="70">
        <v>20</v>
      </c>
      <c r="C71" s="65"/>
      <c r="D71" s="65"/>
      <c r="E71" s="70">
        <v>20</v>
      </c>
      <c r="F71" s="47"/>
      <c r="G71" s="30" t="s">
        <v>206</v>
      </c>
      <c r="I71" s="49" t="s">
        <v>211</v>
      </c>
      <c r="J71" s="50"/>
      <c r="K71" s="50"/>
      <c r="L71" s="50"/>
      <c r="M71" s="50"/>
    </row>
    <row r="72" spans="1:13" x14ac:dyDescent="0.3">
      <c r="A72" s="66" t="s">
        <v>127</v>
      </c>
      <c r="B72" s="65"/>
      <c r="C72" s="70">
        <v>817</v>
      </c>
      <c r="D72" s="70">
        <v>621</v>
      </c>
      <c r="E72" s="70">
        <v>196</v>
      </c>
      <c r="F72" s="47"/>
      <c r="G72" s="30" t="s">
        <v>258</v>
      </c>
      <c r="I72" s="49" t="s">
        <v>244</v>
      </c>
      <c r="J72" s="50">
        <v>105</v>
      </c>
      <c r="K72" s="50"/>
      <c r="L72" s="50">
        <v>96</v>
      </c>
      <c r="M72" s="50">
        <v>9</v>
      </c>
    </row>
    <row r="73" spans="1:13" x14ac:dyDescent="0.3">
      <c r="A73" s="66" t="s">
        <v>128</v>
      </c>
      <c r="B73" s="70">
        <v>339</v>
      </c>
      <c r="C73" s="70">
        <v>1102</v>
      </c>
      <c r="D73" s="70">
        <v>1290</v>
      </c>
      <c r="E73" s="70">
        <v>151</v>
      </c>
      <c r="F73" s="47"/>
      <c r="G73" s="30" t="s">
        <v>196</v>
      </c>
      <c r="I73" s="49" t="s">
        <v>204</v>
      </c>
      <c r="J73" s="50">
        <v>27</v>
      </c>
      <c r="K73" s="50">
        <v>350</v>
      </c>
      <c r="L73" s="50">
        <v>377</v>
      </c>
      <c r="M73" s="50"/>
    </row>
    <row r="74" spans="1:13" x14ac:dyDescent="0.3">
      <c r="A74" s="66" t="s">
        <v>129</v>
      </c>
      <c r="B74" s="70">
        <v>70</v>
      </c>
      <c r="C74" s="70">
        <v>252</v>
      </c>
      <c r="D74" s="70">
        <v>322</v>
      </c>
      <c r="E74" s="65"/>
      <c r="F74" s="47"/>
      <c r="G74" s="30" t="s">
        <v>195</v>
      </c>
      <c r="I74" s="49" t="s">
        <v>245</v>
      </c>
      <c r="J74" s="50"/>
      <c r="K74" s="50">
        <v>501</v>
      </c>
      <c r="L74" s="50">
        <v>500</v>
      </c>
      <c r="M74" s="50">
        <v>1</v>
      </c>
    </row>
    <row r="75" spans="1:13" x14ac:dyDescent="0.3">
      <c r="A75" s="66" t="s">
        <v>130</v>
      </c>
      <c r="B75" s="65"/>
      <c r="C75" s="70">
        <v>1358</v>
      </c>
      <c r="D75" s="70">
        <v>1317</v>
      </c>
      <c r="E75" s="70">
        <v>41</v>
      </c>
      <c r="F75" s="47"/>
      <c r="G75" s="30" t="s">
        <v>194</v>
      </c>
      <c r="I75" s="49" t="s">
        <v>246</v>
      </c>
      <c r="J75" s="50">
        <v>35</v>
      </c>
      <c r="K75" s="50">
        <v>961</v>
      </c>
      <c r="L75" s="50">
        <v>995</v>
      </c>
      <c r="M75" s="50">
        <v>1</v>
      </c>
    </row>
    <row r="76" spans="1:13" x14ac:dyDescent="0.3">
      <c r="A76" s="66" t="s">
        <v>131</v>
      </c>
      <c r="B76" s="65"/>
      <c r="C76" s="70">
        <v>20</v>
      </c>
      <c r="D76" s="70">
        <v>8</v>
      </c>
      <c r="E76" s="70">
        <v>12</v>
      </c>
      <c r="F76" s="47"/>
      <c r="G76" s="30" t="s">
        <v>236</v>
      </c>
      <c r="I76" s="49" t="s">
        <v>247</v>
      </c>
      <c r="J76" s="50">
        <v>14</v>
      </c>
      <c r="K76" s="50">
        <v>841</v>
      </c>
      <c r="L76" s="50">
        <v>860</v>
      </c>
      <c r="M76" s="50">
        <v>-5</v>
      </c>
    </row>
    <row r="77" spans="1:13" x14ac:dyDescent="0.3">
      <c r="A77" s="66" t="s">
        <v>133</v>
      </c>
      <c r="B77" s="65"/>
      <c r="C77" s="70">
        <v>100</v>
      </c>
      <c r="D77" s="70">
        <v>74</v>
      </c>
      <c r="E77" s="70">
        <v>26</v>
      </c>
      <c r="F77" s="47"/>
      <c r="G77" s="30" t="s">
        <v>197</v>
      </c>
      <c r="I77" s="49" t="s">
        <v>248</v>
      </c>
      <c r="J77" s="50"/>
      <c r="K77" s="50"/>
      <c r="L77" s="50"/>
      <c r="M77" s="50"/>
    </row>
    <row r="78" spans="1:13" x14ac:dyDescent="0.3">
      <c r="A78" s="66" t="s">
        <v>134</v>
      </c>
      <c r="B78" s="70">
        <v>50</v>
      </c>
      <c r="C78" s="70">
        <v>80</v>
      </c>
      <c r="D78" s="70">
        <v>68</v>
      </c>
      <c r="E78" s="70">
        <v>62</v>
      </c>
      <c r="F78" s="47"/>
      <c r="G78" s="30" t="s">
        <v>237</v>
      </c>
      <c r="I78" s="49" t="s">
        <v>249</v>
      </c>
      <c r="J78" s="50"/>
      <c r="K78" s="50">
        <v>800</v>
      </c>
      <c r="L78" s="50">
        <v>765</v>
      </c>
      <c r="M78" s="50">
        <v>35</v>
      </c>
    </row>
    <row r="79" spans="1:13" x14ac:dyDescent="0.3">
      <c r="A79" s="66" t="s">
        <v>135</v>
      </c>
      <c r="B79" s="65"/>
      <c r="C79" s="65"/>
      <c r="D79" s="65"/>
      <c r="E79" s="65"/>
      <c r="F79" s="47"/>
      <c r="G79" s="30" t="s">
        <v>209</v>
      </c>
      <c r="I79" s="49" t="s">
        <v>250</v>
      </c>
      <c r="J79" s="50"/>
      <c r="K79" s="50">
        <v>1005</v>
      </c>
      <c r="L79" s="50">
        <v>997</v>
      </c>
      <c r="M79" s="50">
        <v>8</v>
      </c>
    </row>
    <row r="80" spans="1:13" x14ac:dyDescent="0.3">
      <c r="A80" s="66" t="s">
        <v>136</v>
      </c>
      <c r="B80" s="70">
        <v>20</v>
      </c>
      <c r="C80" s="65"/>
      <c r="D80" s="70">
        <v>20</v>
      </c>
      <c r="E80" s="65"/>
      <c r="G80" s="30" t="s">
        <v>238</v>
      </c>
      <c r="I80" s="49" t="s">
        <v>251</v>
      </c>
      <c r="J80" s="50">
        <v>15</v>
      </c>
      <c r="K80" s="50">
        <v>210</v>
      </c>
      <c r="L80" s="50">
        <v>198</v>
      </c>
      <c r="M80" s="50">
        <v>27</v>
      </c>
    </row>
    <row r="81" spans="1:13" x14ac:dyDescent="0.3">
      <c r="A81" s="66" t="s">
        <v>137</v>
      </c>
      <c r="B81" s="65"/>
      <c r="C81" s="70">
        <v>500</v>
      </c>
      <c r="D81" s="70">
        <v>385</v>
      </c>
      <c r="E81" s="70">
        <v>115</v>
      </c>
      <c r="G81" s="30" t="s">
        <v>199</v>
      </c>
      <c r="I81" s="49" t="s">
        <v>38</v>
      </c>
      <c r="J81" s="50">
        <v>226</v>
      </c>
      <c r="K81" s="50">
        <v>300</v>
      </c>
      <c r="L81" s="50">
        <v>501</v>
      </c>
      <c r="M81" s="50">
        <v>25</v>
      </c>
    </row>
    <row r="82" spans="1:13" x14ac:dyDescent="0.3">
      <c r="A82" s="66" t="s">
        <v>138</v>
      </c>
      <c r="B82" s="70">
        <v>12</v>
      </c>
      <c r="C82" s="70">
        <v>205</v>
      </c>
      <c r="D82" s="70">
        <v>209</v>
      </c>
      <c r="E82" s="70">
        <v>8</v>
      </c>
      <c r="G82" s="30" t="s">
        <v>198</v>
      </c>
      <c r="I82" s="49" t="s">
        <v>252</v>
      </c>
      <c r="J82" s="50">
        <v>36</v>
      </c>
      <c r="K82" s="50">
        <v>780</v>
      </c>
      <c r="L82" s="50">
        <v>751</v>
      </c>
      <c r="M82" s="50">
        <v>65</v>
      </c>
    </row>
    <row r="83" spans="1:13" x14ac:dyDescent="0.3">
      <c r="A83" s="66" t="s">
        <v>140</v>
      </c>
      <c r="B83" s="65"/>
      <c r="C83" s="70">
        <v>20</v>
      </c>
      <c r="D83" s="70">
        <v>20</v>
      </c>
      <c r="E83" s="65"/>
      <c r="G83" s="30" t="s">
        <v>239</v>
      </c>
      <c r="I83" s="49" t="s">
        <v>182</v>
      </c>
      <c r="J83" s="50"/>
      <c r="K83" s="50">
        <v>274</v>
      </c>
      <c r="L83" s="50">
        <v>236</v>
      </c>
      <c r="M83" s="50">
        <v>38</v>
      </c>
    </row>
    <row r="84" spans="1:13" x14ac:dyDescent="0.3">
      <c r="A84" s="66" t="s">
        <v>141</v>
      </c>
      <c r="B84" s="70">
        <v>36</v>
      </c>
      <c r="C84" s="70">
        <v>50</v>
      </c>
      <c r="D84" s="70">
        <v>82</v>
      </c>
      <c r="E84" s="70">
        <v>4</v>
      </c>
      <c r="G84" s="30" t="s">
        <v>240</v>
      </c>
      <c r="I84" s="49" t="s">
        <v>253</v>
      </c>
      <c r="J84" s="50">
        <v>33</v>
      </c>
      <c r="K84" s="50">
        <v>80</v>
      </c>
      <c r="L84" s="50">
        <v>95</v>
      </c>
      <c r="M84" s="50">
        <v>18</v>
      </c>
    </row>
    <row r="85" spans="1:13" x14ac:dyDescent="0.3">
      <c r="A85" s="66" t="s">
        <v>142</v>
      </c>
      <c r="B85" s="70">
        <v>35</v>
      </c>
      <c r="C85" s="70">
        <v>40</v>
      </c>
      <c r="D85" s="70">
        <v>70</v>
      </c>
      <c r="E85" s="70">
        <v>5</v>
      </c>
      <c r="G85" s="30" t="s">
        <v>241</v>
      </c>
      <c r="I85" s="49" t="s">
        <v>254</v>
      </c>
      <c r="J85" s="50">
        <v>4</v>
      </c>
      <c r="K85" s="50">
        <v>32</v>
      </c>
      <c r="L85" s="50">
        <v>28</v>
      </c>
      <c r="M85" s="50">
        <v>8</v>
      </c>
    </row>
    <row r="86" spans="1:13" x14ac:dyDescent="0.3">
      <c r="A86" s="66" t="s">
        <v>144</v>
      </c>
      <c r="B86" s="70">
        <v>65</v>
      </c>
      <c r="C86" s="70">
        <v>400</v>
      </c>
      <c r="D86" s="70">
        <v>291</v>
      </c>
      <c r="E86" s="70">
        <v>174</v>
      </c>
      <c r="G86" s="30" t="s">
        <v>203</v>
      </c>
      <c r="I86" s="49" t="s">
        <v>255</v>
      </c>
      <c r="J86" s="50"/>
      <c r="K86" s="50">
        <v>10</v>
      </c>
      <c r="L86" s="50">
        <v>10</v>
      </c>
      <c r="M86" s="50"/>
    </row>
    <row r="87" spans="1:13" x14ac:dyDescent="0.3">
      <c r="A87" s="66" t="s">
        <v>145</v>
      </c>
      <c r="B87" s="65"/>
      <c r="C87" s="65"/>
      <c r="D87" s="65"/>
      <c r="E87" s="65"/>
      <c r="G87" s="30" t="s">
        <v>210</v>
      </c>
      <c r="I87" s="49" t="s">
        <v>256</v>
      </c>
      <c r="J87" s="50">
        <v>38</v>
      </c>
      <c r="K87" s="50"/>
      <c r="L87" s="50">
        <v>38</v>
      </c>
      <c r="M87" s="50"/>
    </row>
    <row r="88" spans="1:13" x14ac:dyDescent="0.3">
      <c r="A88" s="66" t="s">
        <v>146</v>
      </c>
      <c r="B88" s="70">
        <v>12</v>
      </c>
      <c r="C88" s="70">
        <v>40</v>
      </c>
      <c r="D88" s="70">
        <v>52</v>
      </c>
      <c r="E88" s="65"/>
      <c r="G88" s="30" t="s">
        <v>242</v>
      </c>
      <c r="I88" s="49" t="s">
        <v>257</v>
      </c>
      <c r="J88" s="50"/>
      <c r="K88" s="50">
        <v>30</v>
      </c>
      <c r="L88" s="50">
        <v>30</v>
      </c>
      <c r="M88" s="50"/>
    </row>
    <row r="89" spans="1:13" x14ac:dyDescent="0.3">
      <c r="A89" s="66" t="s">
        <v>147</v>
      </c>
      <c r="B89" s="70">
        <v>25</v>
      </c>
      <c r="C89" s="70">
        <v>200</v>
      </c>
      <c r="D89" s="70">
        <v>204</v>
      </c>
      <c r="E89" s="70">
        <v>21</v>
      </c>
      <c r="G89" s="30" t="s">
        <v>243</v>
      </c>
      <c r="I89" s="49" t="s">
        <v>258</v>
      </c>
      <c r="J89" s="50"/>
      <c r="K89" s="50">
        <v>817</v>
      </c>
      <c r="L89" s="50">
        <v>621</v>
      </c>
      <c r="M89" s="50">
        <v>196</v>
      </c>
    </row>
    <row r="90" spans="1:13" x14ac:dyDescent="0.3">
      <c r="A90" s="66" t="s">
        <v>148</v>
      </c>
      <c r="B90" s="70">
        <v>115</v>
      </c>
      <c r="C90" s="70">
        <v>500</v>
      </c>
      <c r="D90" s="70">
        <v>616</v>
      </c>
      <c r="E90" s="70">
        <v>-1</v>
      </c>
      <c r="G90" s="30" t="s">
        <v>202</v>
      </c>
      <c r="I90" s="49" t="s">
        <v>259</v>
      </c>
      <c r="J90" s="50"/>
      <c r="K90" s="50">
        <v>802</v>
      </c>
      <c r="L90" s="50">
        <v>802</v>
      </c>
      <c r="M90" s="50"/>
    </row>
    <row r="91" spans="1:13" x14ac:dyDescent="0.3">
      <c r="A91" s="66" t="s">
        <v>149</v>
      </c>
      <c r="B91" s="70">
        <v>57</v>
      </c>
      <c r="C91" s="70">
        <v>501</v>
      </c>
      <c r="D91" s="70">
        <v>555</v>
      </c>
      <c r="E91" s="70">
        <v>3</v>
      </c>
      <c r="G91" s="30" t="s">
        <v>200</v>
      </c>
      <c r="I91" s="49" t="s">
        <v>260</v>
      </c>
      <c r="J91" s="50"/>
      <c r="K91" s="50">
        <v>755</v>
      </c>
      <c r="L91" s="50">
        <v>755</v>
      </c>
      <c r="M91" s="50"/>
    </row>
    <row r="92" spans="1:13" x14ac:dyDescent="0.3">
      <c r="A92" s="66" t="s">
        <v>150</v>
      </c>
      <c r="B92" s="70">
        <v>60</v>
      </c>
      <c r="C92" s="70">
        <v>800</v>
      </c>
      <c r="D92" s="70">
        <v>867</v>
      </c>
      <c r="E92" s="70">
        <v>-7</v>
      </c>
      <c r="G92" s="30" t="s">
        <v>201</v>
      </c>
      <c r="I92" s="49" t="s">
        <v>261</v>
      </c>
      <c r="J92" s="50">
        <v>15</v>
      </c>
      <c r="K92" s="50">
        <v>40</v>
      </c>
      <c r="L92" s="50">
        <v>26</v>
      </c>
      <c r="M92" s="50">
        <v>29</v>
      </c>
    </row>
    <row r="93" spans="1:13" x14ac:dyDescent="0.3">
      <c r="A93" s="66" t="s">
        <v>273</v>
      </c>
      <c r="B93" s="65"/>
      <c r="C93" s="70">
        <v>9154</v>
      </c>
      <c r="D93" s="70">
        <v>4322</v>
      </c>
      <c r="E93" s="70">
        <v>4832</v>
      </c>
      <c r="G93" s="30" t="s">
        <v>276</v>
      </c>
      <c r="I93" s="49" t="s">
        <v>206</v>
      </c>
      <c r="J93" s="50">
        <v>20</v>
      </c>
      <c r="K93" s="50"/>
      <c r="L93" s="50"/>
      <c r="M93" s="50">
        <v>20</v>
      </c>
    </row>
    <row r="94" spans="1:13" x14ac:dyDescent="0.3">
      <c r="A94" s="66" t="s">
        <v>274</v>
      </c>
      <c r="B94" s="65"/>
      <c r="C94" s="70">
        <v>30</v>
      </c>
      <c r="D94" s="70">
        <v>26</v>
      </c>
      <c r="E94" s="70">
        <v>4</v>
      </c>
      <c r="G94" s="30" t="s">
        <v>277</v>
      </c>
      <c r="I94" s="49" t="s">
        <v>209</v>
      </c>
      <c r="J94" s="50"/>
      <c r="K94" s="50"/>
      <c r="L94" s="50"/>
      <c r="M94" s="50"/>
    </row>
    <row r="95" spans="1:13" x14ac:dyDescent="0.3">
      <c r="A95" s="66" t="s">
        <v>275</v>
      </c>
      <c r="B95" s="65"/>
      <c r="C95" s="70">
        <v>1161</v>
      </c>
      <c r="D95" s="70">
        <v>995</v>
      </c>
      <c r="E95" s="70">
        <v>166</v>
      </c>
      <c r="G95" s="30" t="s">
        <v>278</v>
      </c>
      <c r="I95" s="49" t="s">
        <v>262</v>
      </c>
      <c r="J95" s="50">
        <v>62</v>
      </c>
      <c r="K95" s="50"/>
      <c r="L95" s="50">
        <v>62</v>
      </c>
      <c r="M95" s="50"/>
    </row>
    <row r="96" spans="1:13" x14ac:dyDescent="0.3">
      <c r="A96" s="66" t="s">
        <v>151</v>
      </c>
      <c r="B96" s="65"/>
      <c r="C96" s="65"/>
      <c r="D96" s="65"/>
      <c r="E96" s="65"/>
      <c r="G96" s="30" t="s">
        <v>211</v>
      </c>
      <c r="I96" s="49" t="s">
        <v>263</v>
      </c>
      <c r="J96" s="50"/>
      <c r="K96" s="50">
        <v>260</v>
      </c>
      <c r="L96" s="50">
        <v>256</v>
      </c>
      <c r="M96" s="50">
        <v>4</v>
      </c>
    </row>
    <row r="97" spans="1:13" x14ac:dyDescent="0.3">
      <c r="A97" s="66" t="s">
        <v>153</v>
      </c>
      <c r="B97" s="70">
        <v>105</v>
      </c>
      <c r="C97" s="65"/>
      <c r="D97" s="70">
        <v>96</v>
      </c>
      <c r="E97" s="70">
        <v>9</v>
      </c>
      <c r="G97" s="30" t="s">
        <v>244</v>
      </c>
      <c r="I97" s="49" t="s">
        <v>281</v>
      </c>
      <c r="J97" s="50"/>
      <c r="K97" s="50">
        <v>151</v>
      </c>
      <c r="L97" s="50">
        <v>81</v>
      </c>
      <c r="M97" s="50">
        <v>70</v>
      </c>
    </row>
    <row r="98" spans="1:13" x14ac:dyDescent="0.3">
      <c r="A98" s="66" t="s">
        <v>154</v>
      </c>
      <c r="B98" s="70">
        <v>62</v>
      </c>
      <c r="C98" s="65"/>
      <c r="D98" s="70">
        <v>62</v>
      </c>
      <c r="E98" s="65"/>
      <c r="G98" s="30" t="s">
        <v>262</v>
      </c>
      <c r="I98" s="49" t="s">
        <v>280</v>
      </c>
      <c r="J98" s="50"/>
      <c r="K98" s="50">
        <v>40</v>
      </c>
      <c r="L98" s="50">
        <v>40</v>
      </c>
      <c r="M98" s="50"/>
    </row>
    <row r="99" spans="1:13" x14ac:dyDescent="0.3">
      <c r="A99" s="66" t="s">
        <v>158</v>
      </c>
      <c r="B99" s="65"/>
      <c r="C99" s="70">
        <v>501</v>
      </c>
      <c r="D99" s="70">
        <v>500</v>
      </c>
      <c r="E99" s="70">
        <v>1</v>
      </c>
      <c r="G99" s="30" t="s">
        <v>245</v>
      </c>
      <c r="I99" s="49" t="s">
        <v>283</v>
      </c>
      <c r="J99" s="50"/>
      <c r="K99" s="50">
        <v>141</v>
      </c>
      <c r="L99" s="50">
        <v>141</v>
      </c>
      <c r="M99" s="50"/>
    </row>
    <row r="100" spans="1:13" x14ac:dyDescent="0.3">
      <c r="A100" s="66" t="s">
        <v>159</v>
      </c>
      <c r="B100" s="70">
        <v>27</v>
      </c>
      <c r="C100" s="70">
        <v>350</v>
      </c>
      <c r="D100" s="70">
        <v>377</v>
      </c>
      <c r="E100" s="65"/>
      <c r="G100" s="30" t="s">
        <v>204</v>
      </c>
      <c r="I100" s="49" t="s">
        <v>284</v>
      </c>
      <c r="J100" s="50"/>
      <c r="K100" s="50">
        <v>167</v>
      </c>
      <c r="L100" s="50">
        <v>167</v>
      </c>
      <c r="M100" s="50"/>
    </row>
    <row r="101" spans="1:13" x14ac:dyDescent="0.3">
      <c r="A101" s="66" t="s">
        <v>160</v>
      </c>
      <c r="B101" s="70">
        <v>35</v>
      </c>
      <c r="C101" s="70">
        <v>961</v>
      </c>
      <c r="D101" s="70">
        <v>995</v>
      </c>
      <c r="E101" s="70">
        <v>1</v>
      </c>
      <c r="G101" s="30" t="s">
        <v>246</v>
      </c>
      <c r="I101" s="49" t="s">
        <v>285</v>
      </c>
      <c r="J101" s="50"/>
      <c r="K101" s="50">
        <v>90</v>
      </c>
      <c r="L101" s="50">
        <v>90</v>
      </c>
      <c r="M101" s="50"/>
    </row>
    <row r="102" spans="1:13" x14ac:dyDescent="0.3">
      <c r="A102" s="66" t="s">
        <v>161</v>
      </c>
      <c r="B102" s="70">
        <v>14</v>
      </c>
      <c r="C102" s="70">
        <v>841</v>
      </c>
      <c r="D102" s="70">
        <v>860</v>
      </c>
      <c r="E102" s="70">
        <v>-5</v>
      </c>
      <c r="G102" s="30" t="s">
        <v>247</v>
      </c>
      <c r="I102" s="49" t="s">
        <v>276</v>
      </c>
      <c r="J102" s="50"/>
      <c r="K102" s="50">
        <v>9154</v>
      </c>
      <c r="L102" s="50">
        <v>4322</v>
      </c>
      <c r="M102" s="50">
        <v>4832</v>
      </c>
    </row>
    <row r="103" spans="1:13" x14ac:dyDescent="0.3">
      <c r="A103" s="66" t="s">
        <v>164</v>
      </c>
      <c r="B103" s="65"/>
      <c r="C103" s="65"/>
      <c r="D103" s="65"/>
      <c r="E103" s="65"/>
      <c r="G103" s="30" t="s">
        <v>248</v>
      </c>
      <c r="I103" s="49" t="s">
        <v>277</v>
      </c>
      <c r="J103" s="50"/>
      <c r="K103" s="50">
        <v>30</v>
      </c>
      <c r="L103" s="50">
        <v>26</v>
      </c>
      <c r="M103" s="50">
        <v>4</v>
      </c>
    </row>
    <row r="104" spans="1:13" x14ac:dyDescent="0.3">
      <c r="A104" s="66" t="s">
        <v>165</v>
      </c>
      <c r="B104" s="65"/>
      <c r="C104" s="70">
        <v>260</v>
      </c>
      <c r="D104" s="70">
        <v>256</v>
      </c>
      <c r="E104" s="70">
        <v>4</v>
      </c>
      <c r="G104" s="30" t="s">
        <v>263</v>
      </c>
      <c r="I104" s="49" t="s">
        <v>278</v>
      </c>
      <c r="J104" s="50"/>
      <c r="K104" s="50">
        <v>1161</v>
      </c>
      <c r="L104" s="50">
        <v>995</v>
      </c>
      <c r="M104" s="50">
        <v>166</v>
      </c>
    </row>
    <row r="105" spans="1:13" x14ac:dyDescent="0.3">
      <c r="A105" s="66" t="s">
        <v>166</v>
      </c>
      <c r="B105" s="65"/>
      <c r="C105" s="70">
        <v>800</v>
      </c>
      <c r="D105" s="70">
        <v>765</v>
      </c>
      <c r="E105" s="70">
        <v>35</v>
      </c>
      <c r="G105" s="30" t="s">
        <v>249</v>
      </c>
      <c r="I105" s="49" t="s">
        <v>24</v>
      </c>
      <c r="J105" s="50">
        <v>3177</v>
      </c>
      <c r="K105" s="50">
        <v>57326</v>
      </c>
      <c r="L105" s="50">
        <v>50164</v>
      </c>
      <c r="M105" s="50">
        <v>10339</v>
      </c>
    </row>
    <row r="106" spans="1:13" x14ac:dyDescent="0.3">
      <c r="A106" s="66" t="s">
        <v>167</v>
      </c>
      <c r="B106" s="65"/>
      <c r="C106" s="70">
        <v>1005</v>
      </c>
      <c r="D106" s="70">
        <v>997</v>
      </c>
      <c r="E106" s="70">
        <v>8</v>
      </c>
      <c r="G106" s="30" t="s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106"/>
  <sheetViews>
    <sheetView showGridLines="0" topLeftCell="A78" workbookViewId="0">
      <selection activeCell="B3" sqref="B3:B105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171</v>
      </c>
      <c r="C3" s="3"/>
      <c r="D3" s="4"/>
      <c r="E3" s="38">
        <f t="shared" ref="E3:E4" ca="1" si="0">VLOOKUP($B3,FinalDeal_Vlookup,2,0)</f>
        <v>144</v>
      </c>
      <c r="F3" s="39">
        <f ca="1">VLOOKUP($B3,FinalDeal_Vlookup,3,0)</f>
        <v>1000</v>
      </c>
      <c r="G3" s="40">
        <v>0</v>
      </c>
      <c r="H3" s="40">
        <f t="shared" ref="H3:H4" ca="1" si="1">VLOOKUP($B3,FinalDeal_Vlookup,4,0)</f>
        <v>979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165</v>
      </c>
    </row>
    <row r="4" spans="1:13" x14ac:dyDescent="0.3">
      <c r="A4" s="16"/>
      <c r="B4" s="4" t="s">
        <v>207</v>
      </c>
      <c r="C4" s="3"/>
      <c r="D4" s="4"/>
      <c r="E4" s="42">
        <f t="shared" ca="1" si="0"/>
        <v>0</v>
      </c>
      <c r="F4" s="39">
        <f t="shared" ref="F4:F105" ca="1" si="3">VLOOKUP($B4,FinalDeal_Vlookup,3,0)</f>
        <v>0</v>
      </c>
      <c r="G4" s="39">
        <v>0</v>
      </c>
      <c r="H4" s="39">
        <f t="shared" ca="1" si="1"/>
        <v>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0</v>
      </c>
    </row>
    <row r="5" spans="1:13" x14ac:dyDescent="0.3">
      <c r="A5" s="16"/>
      <c r="B5" s="4" t="s">
        <v>212</v>
      </c>
      <c r="C5" s="3"/>
      <c r="D5" s="4"/>
      <c r="E5" s="42">
        <f t="shared" ref="E5:E105" ca="1" si="4">VLOOKUP($B5,FinalDeal_Vlookup,2,0)</f>
        <v>0</v>
      </c>
      <c r="F5" s="39">
        <f t="shared" ca="1" si="3"/>
        <v>440</v>
      </c>
      <c r="G5" s="39">
        <v>0</v>
      </c>
      <c r="H5" s="39">
        <f t="shared" ref="H5:H105" ca="1" si="5">VLOOKUP($B5,FinalDeal_Vlookup,4,0)</f>
        <v>441</v>
      </c>
      <c r="I5" s="39">
        <v>0</v>
      </c>
      <c r="J5" s="39">
        <v>0</v>
      </c>
      <c r="K5" s="39">
        <v>0</v>
      </c>
      <c r="L5" s="39">
        <v>0</v>
      </c>
      <c r="M5" s="43">
        <f t="shared" ref="M5:M105" ca="1" si="6">VLOOKUP($B5,FinalDeal_Vlookup,5,0)</f>
        <v>-1</v>
      </c>
    </row>
    <row r="6" spans="1:13" x14ac:dyDescent="0.3">
      <c r="A6" s="16"/>
      <c r="B6" s="4" t="s">
        <v>213</v>
      </c>
      <c r="C6" s="3"/>
      <c r="D6" s="4"/>
      <c r="E6" s="42">
        <f t="shared" ca="1" si="4"/>
        <v>4</v>
      </c>
      <c r="F6" s="39">
        <f t="shared" ca="1" si="3"/>
        <v>30</v>
      </c>
      <c r="G6" s="39">
        <v>0</v>
      </c>
      <c r="H6" s="39">
        <f t="shared" ca="1" si="5"/>
        <v>34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0</v>
      </c>
    </row>
    <row r="7" spans="1:13" x14ac:dyDescent="0.3">
      <c r="A7" s="16"/>
      <c r="B7" s="4" t="s">
        <v>214</v>
      </c>
      <c r="C7" s="3"/>
      <c r="D7" s="4"/>
      <c r="E7" s="42">
        <f t="shared" ca="1" si="4"/>
        <v>0</v>
      </c>
      <c r="F7" s="39">
        <f t="shared" ca="1" si="3"/>
        <v>540</v>
      </c>
      <c r="G7" s="39">
        <v>0</v>
      </c>
      <c r="H7" s="39">
        <f t="shared" ca="1" si="5"/>
        <v>541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-1</v>
      </c>
    </row>
    <row r="8" spans="1:13" x14ac:dyDescent="0.3">
      <c r="A8" s="16"/>
      <c r="B8" s="4" t="s">
        <v>215</v>
      </c>
      <c r="C8" s="3"/>
      <c r="D8" s="4"/>
      <c r="E8" s="42">
        <f t="shared" ca="1" si="4"/>
        <v>0</v>
      </c>
      <c r="F8" s="39">
        <f t="shared" ca="1" si="3"/>
        <v>301</v>
      </c>
      <c r="G8" s="39">
        <v>0</v>
      </c>
      <c r="H8" s="39">
        <f t="shared" ca="1" si="5"/>
        <v>299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2</v>
      </c>
    </row>
    <row r="9" spans="1:13" x14ac:dyDescent="0.3">
      <c r="A9" s="16"/>
      <c r="B9" s="4" t="s">
        <v>216</v>
      </c>
      <c r="C9" s="3"/>
      <c r="D9" s="4"/>
      <c r="E9" s="42">
        <f t="shared" ca="1" si="4"/>
        <v>0</v>
      </c>
      <c r="F9" s="39">
        <f t="shared" ca="1" si="3"/>
        <v>30</v>
      </c>
      <c r="G9" s="39">
        <v>0</v>
      </c>
      <c r="H9" s="39">
        <f t="shared" ca="1" si="5"/>
        <v>9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21</v>
      </c>
    </row>
    <row r="10" spans="1:13" x14ac:dyDescent="0.3">
      <c r="A10" s="16"/>
      <c r="B10" s="4" t="s">
        <v>217</v>
      </c>
      <c r="C10" s="3"/>
      <c r="D10" s="4"/>
      <c r="E10" s="42">
        <f t="shared" ca="1" si="4"/>
        <v>30</v>
      </c>
      <c r="F10" s="39">
        <f t="shared" ca="1" si="3"/>
        <v>200</v>
      </c>
      <c r="G10" s="39">
        <v>0</v>
      </c>
      <c r="H10" s="39">
        <f t="shared" ca="1" si="5"/>
        <v>42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188</v>
      </c>
    </row>
    <row r="11" spans="1:13" x14ac:dyDescent="0.3">
      <c r="A11" s="16"/>
      <c r="B11" s="4" t="s">
        <v>218</v>
      </c>
      <c r="C11" s="3"/>
      <c r="D11" s="4"/>
      <c r="E11" s="42">
        <f t="shared" ca="1" si="4"/>
        <v>14</v>
      </c>
      <c r="F11" s="39">
        <f t="shared" ca="1" si="3"/>
        <v>100</v>
      </c>
      <c r="G11" s="39">
        <v>0</v>
      </c>
      <c r="H11" s="39">
        <f t="shared" ca="1" si="5"/>
        <v>54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60</v>
      </c>
    </row>
    <row r="12" spans="1:13" x14ac:dyDescent="0.3">
      <c r="A12" s="16"/>
      <c r="B12" s="4" t="s">
        <v>175</v>
      </c>
      <c r="C12" s="3"/>
      <c r="D12" s="4"/>
      <c r="E12" s="42">
        <f t="shared" ca="1" si="4"/>
        <v>40</v>
      </c>
      <c r="F12" s="39">
        <f t="shared" ca="1" si="3"/>
        <v>700</v>
      </c>
      <c r="G12" s="39">
        <v>0</v>
      </c>
      <c r="H12" s="39">
        <f t="shared" ca="1" si="5"/>
        <v>740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0</v>
      </c>
    </row>
    <row r="13" spans="1:13" x14ac:dyDescent="0.3">
      <c r="A13" s="16"/>
      <c r="B13" s="4" t="s">
        <v>172</v>
      </c>
      <c r="C13" s="3"/>
      <c r="D13" s="4"/>
      <c r="E13" s="42">
        <f t="shared" ca="1" si="4"/>
        <v>92</v>
      </c>
      <c r="F13" s="39">
        <f t="shared" ca="1" si="3"/>
        <v>450</v>
      </c>
      <c r="G13" s="39">
        <v>0</v>
      </c>
      <c r="H13" s="39">
        <f t="shared" ca="1" si="5"/>
        <v>370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172</v>
      </c>
    </row>
    <row r="14" spans="1:13" x14ac:dyDescent="0.3">
      <c r="A14" s="16"/>
      <c r="B14" s="4" t="s">
        <v>174</v>
      </c>
      <c r="C14" s="3"/>
      <c r="D14" s="4"/>
      <c r="E14" s="42">
        <f t="shared" ca="1" si="4"/>
        <v>55</v>
      </c>
      <c r="F14" s="39">
        <f t="shared" ca="1" si="3"/>
        <v>1681</v>
      </c>
      <c r="G14" s="39">
        <v>0</v>
      </c>
      <c r="H14" s="39">
        <f t="shared" ca="1" si="5"/>
        <v>1727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9</v>
      </c>
    </row>
    <row r="15" spans="1:13" x14ac:dyDescent="0.3">
      <c r="A15" s="16"/>
      <c r="B15" s="4" t="s">
        <v>173</v>
      </c>
      <c r="C15" s="3"/>
      <c r="D15" s="4"/>
      <c r="E15" s="42">
        <f t="shared" ca="1" si="4"/>
        <v>86</v>
      </c>
      <c r="F15" s="39">
        <f t="shared" ca="1" si="3"/>
        <v>1432</v>
      </c>
      <c r="G15" s="39">
        <v>0</v>
      </c>
      <c r="H15" s="39">
        <f t="shared" ca="1" si="5"/>
        <v>1498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20</v>
      </c>
    </row>
    <row r="16" spans="1:13" x14ac:dyDescent="0.3">
      <c r="A16" s="16"/>
      <c r="B16" s="4" t="s">
        <v>219</v>
      </c>
      <c r="C16" s="3"/>
      <c r="D16" s="4"/>
      <c r="E16" s="42">
        <f t="shared" ca="1" si="4"/>
        <v>0</v>
      </c>
      <c r="F16" s="39">
        <f t="shared" ca="1" si="3"/>
        <v>500</v>
      </c>
      <c r="G16" s="39">
        <v>0</v>
      </c>
      <c r="H16" s="39">
        <f t="shared" ca="1" si="5"/>
        <v>385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115</v>
      </c>
    </row>
    <row r="17" spans="1:13" x14ac:dyDescent="0.3">
      <c r="A17" s="16"/>
      <c r="B17" s="4" t="s">
        <v>177</v>
      </c>
      <c r="C17" s="3"/>
      <c r="D17" s="4"/>
      <c r="E17" s="42">
        <f t="shared" ca="1" si="4"/>
        <v>100</v>
      </c>
      <c r="F17" s="39">
        <f t="shared" ca="1" si="3"/>
        <v>4610</v>
      </c>
      <c r="G17" s="39">
        <v>0</v>
      </c>
      <c r="H17" s="39">
        <f t="shared" ca="1" si="5"/>
        <v>4685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25</v>
      </c>
    </row>
    <row r="18" spans="1:13" x14ac:dyDescent="0.3">
      <c r="A18" s="16"/>
      <c r="B18" s="4" t="s">
        <v>176</v>
      </c>
      <c r="C18" s="3"/>
      <c r="D18" s="4"/>
      <c r="E18" s="42">
        <f t="shared" ca="1" si="4"/>
        <v>12</v>
      </c>
      <c r="F18" s="39">
        <f t="shared" ca="1" si="3"/>
        <v>1280</v>
      </c>
      <c r="G18" s="39">
        <v>0</v>
      </c>
      <c r="H18" s="39">
        <f t="shared" ca="1" si="5"/>
        <v>1268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24</v>
      </c>
    </row>
    <row r="19" spans="1:13" x14ac:dyDescent="0.3">
      <c r="A19" s="16"/>
      <c r="B19" s="4" t="s">
        <v>220</v>
      </c>
      <c r="C19" s="3"/>
      <c r="D19" s="4"/>
      <c r="E19" s="42">
        <f t="shared" ca="1" si="4"/>
        <v>10</v>
      </c>
      <c r="F19" s="39">
        <f t="shared" ca="1" si="3"/>
        <v>0</v>
      </c>
      <c r="G19" s="39">
        <v>0</v>
      </c>
      <c r="H19" s="39">
        <f t="shared" ca="1" si="5"/>
        <v>8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2</v>
      </c>
    </row>
    <row r="20" spans="1:13" x14ac:dyDescent="0.3">
      <c r="A20" s="16"/>
      <c r="B20" s="4" t="s">
        <v>221</v>
      </c>
      <c r="C20" s="3"/>
      <c r="D20" s="4"/>
      <c r="E20" s="42">
        <f t="shared" ca="1" si="4"/>
        <v>0</v>
      </c>
      <c r="F20" s="39">
        <f t="shared" ca="1" si="3"/>
        <v>3381</v>
      </c>
      <c r="G20" s="39">
        <v>0</v>
      </c>
      <c r="H20" s="39">
        <f t="shared" ca="1" si="5"/>
        <v>3381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0</v>
      </c>
    </row>
    <row r="21" spans="1:13" x14ac:dyDescent="0.3">
      <c r="A21" s="16"/>
      <c r="B21" s="4" t="s">
        <v>178</v>
      </c>
      <c r="C21" s="3"/>
      <c r="D21" s="4"/>
      <c r="E21" s="42">
        <f t="shared" ca="1" si="4"/>
        <v>87</v>
      </c>
      <c r="F21" s="39">
        <f t="shared" ca="1" si="3"/>
        <v>600</v>
      </c>
      <c r="G21" s="39">
        <v>0</v>
      </c>
      <c r="H21" s="39">
        <f t="shared" ca="1" si="5"/>
        <v>559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128</v>
      </c>
    </row>
    <row r="22" spans="1:13" x14ac:dyDescent="0.3">
      <c r="A22" s="16"/>
      <c r="B22" s="4" t="s">
        <v>222</v>
      </c>
      <c r="C22" s="3"/>
      <c r="D22" s="4"/>
      <c r="E22" s="42">
        <f t="shared" ca="1" si="4"/>
        <v>0</v>
      </c>
      <c r="F22" s="39">
        <f t="shared" ca="1" si="3"/>
        <v>280</v>
      </c>
      <c r="G22" s="39">
        <v>0</v>
      </c>
      <c r="H22" s="39">
        <f t="shared" ca="1" si="5"/>
        <v>275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5</v>
      </c>
    </row>
    <row r="23" spans="1:13" x14ac:dyDescent="0.3">
      <c r="A23" s="16"/>
      <c r="B23" s="4" t="s">
        <v>179</v>
      </c>
      <c r="C23" s="3"/>
      <c r="D23" s="4"/>
      <c r="E23" s="42">
        <f t="shared" ca="1" si="4"/>
        <v>106</v>
      </c>
      <c r="F23" s="39">
        <f t="shared" ca="1" si="3"/>
        <v>850</v>
      </c>
      <c r="G23" s="39">
        <v>0</v>
      </c>
      <c r="H23" s="39">
        <f t="shared" ca="1" si="5"/>
        <v>969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-13</v>
      </c>
    </row>
    <row r="24" spans="1:13" x14ac:dyDescent="0.3">
      <c r="A24" s="16"/>
      <c r="B24" s="4" t="s">
        <v>223</v>
      </c>
      <c r="C24" s="3"/>
      <c r="D24" s="4"/>
      <c r="E24" s="42">
        <f t="shared" ca="1" si="4"/>
        <v>0</v>
      </c>
      <c r="F24" s="39">
        <f t="shared" ca="1" si="3"/>
        <v>50</v>
      </c>
      <c r="G24" s="39">
        <v>0</v>
      </c>
      <c r="H24" s="39">
        <f t="shared" ca="1" si="5"/>
        <v>118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-68</v>
      </c>
    </row>
    <row r="25" spans="1:13" x14ac:dyDescent="0.3">
      <c r="A25" s="16"/>
      <c r="B25" s="4" t="s">
        <v>180</v>
      </c>
      <c r="C25" s="3"/>
      <c r="D25" s="4"/>
      <c r="E25" s="42">
        <f t="shared" ca="1" si="4"/>
        <v>5</v>
      </c>
      <c r="F25" s="39">
        <f t="shared" ca="1" si="3"/>
        <v>100</v>
      </c>
      <c r="G25" s="39">
        <v>0</v>
      </c>
      <c r="H25" s="39">
        <f t="shared" ca="1" si="5"/>
        <v>105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0</v>
      </c>
    </row>
    <row r="26" spans="1:13" x14ac:dyDescent="0.3">
      <c r="A26" s="16"/>
      <c r="B26" s="4" t="s">
        <v>183</v>
      </c>
      <c r="C26" s="3"/>
      <c r="D26" s="4"/>
      <c r="E26" s="42">
        <f t="shared" ca="1" si="4"/>
        <v>37</v>
      </c>
      <c r="F26" s="39">
        <f t="shared" ca="1" si="3"/>
        <v>750</v>
      </c>
      <c r="G26" s="39">
        <v>0</v>
      </c>
      <c r="H26" s="39">
        <f t="shared" ca="1" si="5"/>
        <v>770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17</v>
      </c>
    </row>
    <row r="27" spans="1:13" x14ac:dyDescent="0.3">
      <c r="A27" s="16"/>
      <c r="B27" s="4" t="s">
        <v>181</v>
      </c>
      <c r="C27" s="3"/>
      <c r="D27" s="4"/>
      <c r="E27" s="42">
        <f t="shared" ca="1" si="4"/>
        <v>40</v>
      </c>
      <c r="F27" s="39">
        <f t="shared" ca="1" si="3"/>
        <v>1200</v>
      </c>
      <c r="G27" s="39">
        <v>0</v>
      </c>
      <c r="H27" s="39">
        <f t="shared" ca="1" si="5"/>
        <v>1174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66</v>
      </c>
    </row>
    <row r="28" spans="1:13" x14ac:dyDescent="0.3">
      <c r="A28" s="16"/>
      <c r="B28" s="4" t="s">
        <v>184</v>
      </c>
      <c r="C28" s="3"/>
      <c r="D28" s="4"/>
      <c r="E28" s="42">
        <f t="shared" ca="1" si="4"/>
        <v>243</v>
      </c>
      <c r="F28" s="39">
        <f t="shared" ca="1" si="3"/>
        <v>201</v>
      </c>
      <c r="G28" s="39">
        <v>0</v>
      </c>
      <c r="H28" s="39">
        <f t="shared" ca="1" si="5"/>
        <v>322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122</v>
      </c>
    </row>
    <row r="29" spans="1:13" x14ac:dyDescent="0.3">
      <c r="A29" s="16"/>
      <c r="B29" s="4" t="s">
        <v>185</v>
      </c>
      <c r="C29" s="3"/>
      <c r="D29" s="4"/>
      <c r="E29" s="42">
        <f t="shared" ca="1" si="4"/>
        <v>18</v>
      </c>
      <c r="F29" s="39">
        <f t="shared" ca="1" si="3"/>
        <v>201</v>
      </c>
      <c r="G29" s="39">
        <v>0</v>
      </c>
      <c r="H29" s="39">
        <f t="shared" ca="1" si="5"/>
        <v>187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32</v>
      </c>
    </row>
    <row r="30" spans="1:13" x14ac:dyDescent="0.3">
      <c r="A30" s="16"/>
      <c r="B30" s="4" t="s">
        <v>279</v>
      </c>
      <c r="C30" s="3"/>
      <c r="D30" s="4"/>
      <c r="E30" s="42">
        <f t="shared" ca="1" si="4"/>
        <v>0</v>
      </c>
      <c r="F30" s="39">
        <f t="shared" ca="1" si="3"/>
        <v>100</v>
      </c>
      <c r="G30" s="39">
        <v>0</v>
      </c>
      <c r="H30" s="39">
        <f t="shared" ca="1" si="5"/>
        <v>50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50</v>
      </c>
    </row>
    <row r="31" spans="1:13" x14ac:dyDescent="0.3">
      <c r="A31" s="16"/>
      <c r="B31" s="4" t="s">
        <v>187</v>
      </c>
      <c r="C31" s="3"/>
      <c r="D31" s="4"/>
      <c r="E31" s="42">
        <f t="shared" ca="1" si="4"/>
        <v>0</v>
      </c>
      <c r="F31" s="39">
        <f t="shared" ca="1" si="3"/>
        <v>200</v>
      </c>
      <c r="G31" s="39">
        <v>0</v>
      </c>
      <c r="H31" s="39">
        <f t="shared" ca="1" si="5"/>
        <v>200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0</v>
      </c>
    </row>
    <row r="32" spans="1:13" x14ac:dyDescent="0.3">
      <c r="A32" s="16"/>
      <c r="B32" s="4" t="s">
        <v>186</v>
      </c>
      <c r="C32" s="3"/>
      <c r="D32" s="4"/>
      <c r="E32" s="42">
        <f t="shared" ca="1" si="4"/>
        <v>0</v>
      </c>
      <c r="F32" s="39">
        <f t="shared" ca="1" si="3"/>
        <v>80</v>
      </c>
      <c r="G32" s="39">
        <v>0</v>
      </c>
      <c r="H32" s="39">
        <f t="shared" ca="1" si="5"/>
        <v>80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0</v>
      </c>
    </row>
    <row r="33" spans="1:13" x14ac:dyDescent="0.3">
      <c r="A33" s="16"/>
      <c r="B33" s="4" t="s">
        <v>188</v>
      </c>
      <c r="C33" s="3"/>
      <c r="D33" s="4"/>
      <c r="E33" s="42">
        <f t="shared" ca="1" si="4"/>
        <v>59</v>
      </c>
      <c r="F33" s="39">
        <f t="shared" ca="1" si="3"/>
        <v>144</v>
      </c>
      <c r="G33" s="39">
        <v>0</v>
      </c>
      <c r="H33" s="39">
        <f t="shared" ca="1" si="5"/>
        <v>92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111</v>
      </c>
    </row>
    <row r="34" spans="1:13" x14ac:dyDescent="0.3">
      <c r="A34" s="16"/>
      <c r="B34" s="4" t="s">
        <v>224</v>
      </c>
      <c r="C34" s="3"/>
      <c r="D34" s="4"/>
      <c r="E34" s="42">
        <f t="shared" ca="1" si="4"/>
        <v>0</v>
      </c>
      <c r="F34" s="39">
        <f t="shared" ca="1" si="3"/>
        <v>216</v>
      </c>
      <c r="G34" s="39">
        <v>0</v>
      </c>
      <c r="H34" s="39">
        <f t="shared" ca="1" si="5"/>
        <v>216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0</v>
      </c>
    </row>
    <row r="35" spans="1:13" x14ac:dyDescent="0.3">
      <c r="A35" s="16"/>
      <c r="B35" s="4" t="s">
        <v>189</v>
      </c>
      <c r="C35" s="3"/>
      <c r="D35" s="4"/>
      <c r="E35" s="42">
        <f t="shared" ca="1" si="4"/>
        <v>0</v>
      </c>
      <c r="F35" s="39">
        <f t="shared" ca="1" si="3"/>
        <v>650</v>
      </c>
      <c r="G35" s="39">
        <v>0</v>
      </c>
      <c r="H35" s="39">
        <f t="shared" ca="1" si="5"/>
        <v>614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36</v>
      </c>
    </row>
    <row r="36" spans="1:13" x14ac:dyDescent="0.3">
      <c r="A36" s="16"/>
      <c r="B36" s="4" t="s">
        <v>225</v>
      </c>
      <c r="C36" s="3"/>
      <c r="D36" s="4"/>
      <c r="E36" s="42">
        <f t="shared" ca="1" si="4"/>
        <v>44</v>
      </c>
      <c r="F36" s="39">
        <f t="shared" ca="1" si="3"/>
        <v>121</v>
      </c>
      <c r="G36" s="39">
        <v>0</v>
      </c>
      <c r="H36" s="39">
        <f t="shared" ca="1" si="5"/>
        <v>164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1</v>
      </c>
    </row>
    <row r="37" spans="1:13" x14ac:dyDescent="0.3">
      <c r="A37" s="16"/>
      <c r="B37" s="4" t="s">
        <v>226</v>
      </c>
      <c r="C37" s="3"/>
      <c r="D37" s="4"/>
      <c r="E37" s="42">
        <f t="shared" ca="1" si="4"/>
        <v>0</v>
      </c>
      <c r="F37" s="39">
        <f t="shared" ca="1" si="3"/>
        <v>400</v>
      </c>
      <c r="G37" s="39">
        <v>0</v>
      </c>
      <c r="H37" s="39">
        <f t="shared" ca="1" si="5"/>
        <v>400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0</v>
      </c>
    </row>
    <row r="38" spans="1:13" x14ac:dyDescent="0.3">
      <c r="A38" s="16"/>
      <c r="B38" s="4" t="s">
        <v>282</v>
      </c>
      <c r="C38" s="3"/>
      <c r="D38" s="4"/>
      <c r="E38" s="42">
        <f t="shared" ca="1" si="4"/>
        <v>0</v>
      </c>
      <c r="F38" s="39">
        <f t="shared" ca="1" si="3"/>
        <v>20</v>
      </c>
      <c r="G38" s="39">
        <v>0</v>
      </c>
      <c r="H38" s="39">
        <f t="shared" ca="1" si="5"/>
        <v>20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0</v>
      </c>
    </row>
    <row r="39" spans="1:13" x14ac:dyDescent="0.3">
      <c r="A39" s="16"/>
      <c r="B39" s="4" t="s">
        <v>190</v>
      </c>
      <c r="C39" s="3"/>
      <c r="D39" s="4"/>
      <c r="E39" s="42">
        <f t="shared" ca="1" si="4"/>
        <v>298</v>
      </c>
      <c r="F39" s="39">
        <f t="shared" ca="1" si="3"/>
        <v>6400</v>
      </c>
      <c r="G39" s="39">
        <v>0</v>
      </c>
      <c r="H39" s="39">
        <f t="shared" ca="1" si="5"/>
        <v>4330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2368</v>
      </c>
    </row>
    <row r="40" spans="1:13" x14ac:dyDescent="0.3">
      <c r="A40" s="16"/>
      <c r="B40" s="4" t="s">
        <v>227</v>
      </c>
      <c r="C40" s="3"/>
      <c r="D40" s="4"/>
      <c r="E40" s="42">
        <f t="shared" ca="1" si="4"/>
        <v>0</v>
      </c>
      <c r="F40" s="39">
        <f t="shared" ca="1" si="3"/>
        <v>0</v>
      </c>
      <c r="G40" s="39">
        <v>0</v>
      </c>
      <c r="H40" s="39">
        <f t="shared" ca="1" si="5"/>
        <v>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0</v>
      </c>
    </row>
    <row r="41" spans="1:13" x14ac:dyDescent="0.3">
      <c r="A41" s="16"/>
      <c r="B41" s="4" t="s">
        <v>228</v>
      </c>
      <c r="C41" s="3"/>
      <c r="D41" s="4"/>
      <c r="E41" s="42">
        <f t="shared" ca="1" si="4"/>
        <v>39</v>
      </c>
      <c r="F41" s="39">
        <f t="shared" ca="1" si="3"/>
        <v>0</v>
      </c>
      <c r="G41" s="39">
        <v>0</v>
      </c>
      <c r="H41" s="39">
        <f t="shared" ca="1" si="5"/>
        <v>39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0</v>
      </c>
    </row>
    <row r="42" spans="1:13" x14ac:dyDescent="0.3">
      <c r="A42" s="16"/>
      <c r="B42" s="4" t="s">
        <v>229</v>
      </c>
      <c r="C42" s="3"/>
      <c r="D42" s="4"/>
      <c r="E42" s="42">
        <f t="shared" ca="1" si="4"/>
        <v>2</v>
      </c>
      <c r="F42" s="39">
        <f t="shared" ca="1" si="3"/>
        <v>100</v>
      </c>
      <c r="G42" s="39">
        <v>0</v>
      </c>
      <c r="H42" s="39">
        <f t="shared" ca="1" si="5"/>
        <v>97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5</v>
      </c>
    </row>
    <row r="43" spans="1:13" x14ac:dyDescent="0.3">
      <c r="A43" s="16"/>
      <c r="B43" s="4" t="s">
        <v>230</v>
      </c>
      <c r="C43" s="3"/>
      <c r="D43" s="4"/>
      <c r="E43" s="42">
        <f t="shared" ca="1" si="4"/>
        <v>32</v>
      </c>
      <c r="F43" s="39">
        <f t="shared" ca="1" si="3"/>
        <v>441</v>
      </c>
      <c r="G43" s="39">
        <v>0</v>
      </c>
      <c r="H43" s="39">
        <f t="shared" ca="1" si="5"/>
        <v>243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230</v>
      </c>
    </row>
    <row r="44" spans="1:13" x14ac:dyDescent="0.3">
      <c r="A44" s="16"/>
      <c r="B44" s="4" t="s">
        <v>231</v>
      </c>
      <c r="C44" s="3"/>
      <c r="D44" s="4"/>
      <c r="E44" s="42">
        <f t="shared" ca="1" si="4"/>
        <v>34</v>
      </c>
      <c r="F44" s="39">
        <f t="shared" ca="1" si="3"/>
        <v>580</v>
      </c>
      <c r="G44" s="39">
        <v>0</v>
      </c>
      <c r="H44" s="39">
        <f t="shared" ca="1" si="5"/>
        <v>557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57</v>
      </c>
    </row>
    <row r="45" spans="1:13" x14ac:dyDescent="0.3">
      <c r="A45" s="16"/>
      <c r="B45" s="4" t="s">
        <v>192</v>
      </c>
      <c r="C45" s="3"/>
      <c r="D45" s="4"/>
      <c r="E45" s="42">
        <f t="shared" ca="1" si="4"/>
        <v>0</v>
      </c>
      <c r="F45" s="39">
        <f t="shared" ca="1" si="3"/>
        <v>201</v>
      </c>
      <c r="G45" s="39">
        <v>0</v>
      </c>
      <c r="H45" s="39">
        <f t="shared" ca="1" si="5"/>
        <v>116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85</v>
      </c>
    </row>
    <row r="46" spans="1:13" x14ac:dyDescent="0.3">
      <c r="A46" s="16"/>
      <c r="B46" s="4" t="s">
        <v>232</v>
      </c>
      <c r="C46" s="3"/>
      <c r="D46" s="4"/>
      <c r="E46" s="42">
        <f t="shared" ca="1" si="4"/>
        <v>0</v>
      </c>
      <c r="F46" s="39">
        <f t="shared" ca="1" si="3"/>
        <v>15</v>
      </c>
      <c r="G46" s="39">
        <v>0</v>
      </c>
      <c r="H46" s="39">
        <f t="shared" ca="1" si="5"/>
        <v>14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1</v>
      </c>
    </row>
    <row r="47" spans="1:13" x14ac:dyDescent="0.3">
      <c r="A47" s="16"/>
      <c r="B47" s="4" t="s">
        <v>191</v>
      </c>
      <c r="C47" s="3"/>
      <c r="D47" s="4"/>
      <c r="E47" s="42">
        <f t="shared" ca="1" si="4"/>
        <v>10</v>
      </c>
      <c r="F47" s="39">
        <f t="shared" ca="1" si="3"/>
        <v>151</v>
      </c>
      <c r="G47" s="39">
        <v>0</v>
      </c>
      <c r="H47" s="39">
        <f t="shared" ca="1" si="5"/>
        <v>47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114</v>
      </c>
    </row>
    <row r="48" spans="1:13" x14ac:dyDescent="0.3">
      <c r="A48" s="16"/>
      <c r="B48" s="4" t="s">
        <v>193</v>
      </c>
      <c r="C48" s="3"/>
      <c r="D48" s="4"/>
      <c r="E48" s="42">
        <f t="shared" ca="1" si="4"/>
        <v>0</v>
      </c>
      <c r="F48" s="39">
        <f t="shared" ca="1" si="3"/>
        <v>0</v>
      </c>
      <c r="G48" s="39">
        <v>0</v>
      </c>
      <c r="H48" s="39">
        <f t="shared" ca="1" si="5"/>
        <v>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0</v>
      </c>
    </row>
    <row r="49" spans="1:13" x14ac:dyDescent="0.3">
      <c r="A49" s="16"/>
      <c r="B49" s="4" t="s">
        <v>208</v>
      </c>
      <c r="C49" s="3"/>
      <c r="D49" s="4"/>
      <c r="E49" s="42">
        <f t="shared" ca="1" si="4"/>
        <v>0</v>
      </c>
      <c r="F49" s="39">
        <f t="shared" ca="1" si="3"/>
        <v>0</v>
      </c>
      <c r="G49" s="39">
        <v>0</v>
      </c>
      <c r="H49" s="39">
        <f t="shared" ca="1" si="5"/>
        <v>0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0</v>
      </c>
    </row>
    <row r="50" spans="1:13" x14ac:dyDescent="0.3">
      <c r="A50" s="16"/>
      <c r="B50" s="4" t="s">
        <v>233</v>
      </c>
      <c r="C50" s="3"/>
      <c r="D50" s="4"/>
      <c r="E50" s="42">
        <f t="shared" ca="1" si="4"/>
        <v>0</v>
      </c>
      <c r="F50" s="39">
        <f t="shared" ca="1" si="3"/>
        <v>50</v>
      </c>
      <c r="G50" s="39">
        <v>0</v>
      </c>
      <c r="H50" s="39">
        <f t="shared" ca="1" si="5"/>
        <v>50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0</v>
      </c>
    </row>
    <row r="51" spans="1:13" x14ac:dyDescent="0.3">
      <c r="A51" s="16"/>
      <c r="B51" s="4" t="s">
        <v>234</v>
      </c>
      <c r="C51" s="3"/>
      <c r="D51" s="4"/>
      <c r="E51" s="42">
        <f t="shared" ca="1" si="4"/>
        <v>0</v>
      </c>
      <c r="F51" s="39">
        <f t="shared" ca="1" si="3"/>
        <v>200</v>
      </c>
      <c r="G51" s="39">
        <v>0</v>
      </c>
      <c r="H51" s="39">
        <f t="shared" ca="1" si="5"/>
        <v>200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0</v>
      </c>
    </row>
    <row r="52" spans="1:13" x14ac:dyDescent="0.3">
      <c r="A52" s="16"/>
      <c r="B52" s="4" t="s">
        <v>235</v>
      </c>
      <c r="C52" s="3"/>
      <c r="D52" s="4"/>
      <c r="E52" s="42">
        <f t="shared" ca="1" si="4"/>
        <v>10</v>
      </c>
      <c r="F52" s="39">
        <f t="shared" ca="1" si="3"/>
        <v>400</v>
      </c>
      <c r="G52" s="39">
        <v>0</v>
      </c>
      <c r="H52" s="39">
        <f t="shared" ca="1" si="5"/>
        <v>384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26</v>
      </c>
    </row>
    <row r="53" spans="1:13" x14ac:dyDescent="0.3">
      <c r="A53" s="16"/>
      <c r="B53" s="4" t="s">
        <v>196</v>
      </c>
      <c r="C53" s="3"/>
      <c r="D53" s="4"/>
      <c r="E53" s="42">
        <f t="shared" ca="1" si="4"/>
        <v>339</v>
      </c>
      <c r="F53" s="39">
        <f t="shared" ca="1" si="3"/>
        <v>1102</v>
      </c>
      <c r="G53" s="39">
        <v>0</v>
      </c>
      <c r="H53" s="39">
        <f t="shared" ca="1" si="5"/>
        <v>1290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151</v>
      </c>
    </row>
    <row r="54" spans="1:13" x14ac:dyDescent="0.3">
      <c r="A54" s="16"/>
      <c r="B54" s="4" t="s">
        <v>195</v>
      </c>
      <c r="C54" s="3"/>
      <c r="D54" s="4"/>
      <c r="E54" s="42">
        <f t="shared" ca="1" si="4"/>
        <v>70</v>
      </c>
      <c r="F54" s="39">
        <f t="shared" ca="1" si="3"/>
        <v>252</v>
      </c>
      <c r="G54" s="39">
        <v>0</v>
      </c>
      <c r="H54" s="39">
        <f t="shared" ca="1" si="5"/>
        <v>322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0</v>
      </c>
    </row>
    <row r="55" spans="1:13" x14ac:dyDescent="0.3">
      <c r="A55" s="16"/>
      <c r="B55" s="4" t="s">
        <v>236</v>
      </c>
      <c r="C55" s="3"/>
      <c r="D55" s="4"/>
      <c r="E55" s="42">
        <f t="shared" ca="1" si="4"/>
        <v>0</v>
      </c>
      <c r="F55" s="39">
        <f t="shared" ca="1" si="3"/>
        <v>20</v>
      </c>
      <c r="G55" s="39">
        <v>0</v>
      </c>
      <c r="H55" s="39">
        <f t="shared" ca="1" si="5"/>
        <v>8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12</v>
      </c>
    </row>
    <row r="56" spans="1:13" x14ac:dyDescent="0.3">
      <c r="A56" s="16"/>
      <c r="B56" s="4" t="s">
        <v>194</v>
      </c>
      <c r="C56" s="3"/>
      <c r="D56" s="4"/>
      <c r="E56" s="42">
        <f t="shared" ca="1" si="4"/>
        <v>0</v>
      </c>
      <c r="F56" s="39">
        <f t="shared" ca="1" si="3"/>
        <v>1358</v>
      </c>
      <c r="G56" s="39">
        <v>0</v>
      </c>
      <c r="H56" s="39">
        <f t="shared" ca="1" si="5"/>
        <v>1317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41</v>
      </c>
    </row>
    <row r="57" spans="1:13" x14ac:dyDescent="0.3">
      <c r="A57" s="16"/>
      <c r="B57" s="4" t="s">
        <v>197</v>
      </c>
      <c r="C57" s="3"/>
      <c r="D57" s="4"/>
      <c r="E57" s="42">
        <f t="shared" ca="1" si="4"/>
        <v>0</v>
      </c>
      <c r="F57" s="39">
        <f t="shared" ca="1" si="3"/>
        <v>100</v>
      </c>
      <c r="G57" s="39">
        <v>0</v>
      </c>
      <c r="H57" s="39">
        <f t="shared" ca="1" si="5"/>
        <v>74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26</v>
      </c>
    </row>
    <row r="58" spans="1:13" x14ac:dyDescent="0.3">
      <c r="A58" s="16"/>
      <c r="B58" s="4" t="s">
        <v>237</v>
      </c>
      <c r="C58" s="3"/>
      <c r="D58" s="4"/>
      <c r="E58" s="42">
        <f t="shared" ca="1" si="4"/>
        <v>50</v>
      </c>
      <c r="F58" s="39">
        <f t="shared" ca="1" si="3"/>
        <v>80</v>
      </c>
      <c r="G58" s="39">
        <v>0</v>
      </c>
      <c r="H58" s="39">
        <f t="shared" ca="1" si="5"/>
        <v>68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62</v>
      </c>
    </row>
    <row r="59" spans="1:13" x14ac:dyDescent="0.3">
      <c r="A59" s="16"/>
      <c r="B59" s="4" t="s">
        <v>238</v>
      </c>
      <c r="C59" s="3"/>
      <c r="D59" s="4"/>
      <c r="E59" s="42">
        <f t="shared" ca="1" si="4"/>
        <v>20</v>
      </c>
      <c r="F59" s="39">
        <f t="shared" ca="1" si="3"/>
        <v>0</v>
      </c>
      <c r="G59" s="39">
        <v>0</v>
      </c>
      <c r="H59" s="39">
        <f t="shared" ca="1" si="5"/>
        <v>20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0</v>
      </c>
    </row>
    <row r="60" spans="1:13" x14ac:dyDescent="0.3">
      <c r="A60" s="16"/>
      <c r="B60" s="4" t="s">
        <v>199</v>
      </c>
      <c r="C60" s="3"/>
      <c r="D60" s="4"/>
      <c r="E60" s="42">
        <f t="shared" ca="1" si="4"/>
        <v>0</v>
      </c>
      <c r="F60" s="39">
        <f t="shared" ca="1" si="3"/>
        <v>500</v>
      </c>
      <c r="G60" s="39">
        <v>0</v>
      </c>
      <c r="H60" s="39">
        <f t="shared" ca="1" si="5"/>
        <v>385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115</v>
      </c>
    </row>
    <row r="61" spans="1:13" x14ac:dyDescent="0.3">
      <c r="A61" s="16"/>
      <c r="B61" s="4" t="s">
        <v>198</v>
      </c>
      <c r="C61" s="3"/>
      <c r="D61" s="4"/>
      <c r="E61" s="42">
        <f t="shared" ca="1" si="4"/>
        <v>12</v>
      </c>
      <c r="F61" s="39">
        <f t="shared" ca="1" si="3"/>
        <v>205</v>
      </c>
      <c r="G61" s="39">
        <v>0</v>
      </c>
      <c r="H61" s="39">
        <f t="shared" ca="1" si="5"/>
        <v>209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8</v>
      </c>
    </row>
    <row r="62" spans="1:13" x14ac:dyDescent="0.3">
      <c r="A62" s="16"/>
      <c r="B62" s="4" t="s">
        <v>239</v>
      </c>
      <c r="C62" s="3"/>
      <c r="D62" s="4"/>
      <c r="E62" s="42">
        <f t="shared" ca="1" si="4"/>
        <v>0</v>
      </c>
      <c r="F62" s="39">
        <f t="shared" ca="1" si="3"/>
        <v>20</v>
      </c>
      <c r="G62" s="39">
        <v>0</v>
      </c>
      <c r="H62" s="39">
        <f t="shared" ca="1" si="5"/>
        <v>20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0</v>
      </c>
    </row>
    <row r="63" spans="1:13" x14ac:dyDescent="0.3">
      <c r="A63" s="16"/>
      <c r="B63" s="4" t="s">
        <v>240</v>
      </c>
      <c r="C63" s="3"/>
      <c r="D63" s="4"/>
      <c r="E63" s="42">
        <f t="shared" ca="1" si="4"/>
        <v>36</v>
      </c>
      <c r="F63" s="39">
        <f t="shared" ca="1" si="3"/>
        <v>50</v>
      </c>
      <c r="G63" s="39">
        <v>0</v>
      </c>
      <c r="H63" s="39">
        <f t="shared" ca="1" si="5"/>
        <v>82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4</v>
      </c>
    </row>
    <row r="64" spans="1:13" x14ac:dyDescent="0.3">
      <c r="A64" s="16"/>
      <c r="B64" s="4" t="s">
        <v>241</v>
      </c>
      <c r="C64" s="3"/>
      <c r="D64" s="4"/>
      <c r="E64" s="42">
        <f t="shared" ca="1" si="4"/>
        <v>35</v>
      </c>
      <c r="F64" s="39">
        <f t="shared" ca="1" si="3"/>
        <v>40</v>
      </c>
      <c r="G64" s="39">
        <v>0</v>
      </c>
      <c r="H64" s="39">
        <f t="shared" ca="1" si="5"/>
        <v>70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6"/>
        <v>5</v>
      </c>
    </row>
    <row r="65" spans="1:13" x14ac:dyDescent="0.3">
      <c r="A65" s="16"/>
      <c r="B65" s="4" t="s">
        <v>203</v>
      </c>
      <c r="C65" s="3"/>
      <c r="D65" s="4"/>
      <c r="E65" s="42">
        <f t="shared" ca="1" si="4"/>
        <v>65</v>
      </c>
      <c r="F65" s="39">
        <f t="shared" ca="1" si="3"/>
        <v>400</v>
      </c>
      <c r="G65" s="39">
        <v>0</v>
      </c>
      <c r="H65" s="39">
        <f t="shared" ca="1" si="5"/>
        <v>291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6"/>
        <v>174</v>
      </c>
    </row>
    <row r="66" spans="1:13" x14ac:dyDescent="0.3">
      <c r="A66" s="16"/>
      <c r="B66" s="4" t="s">
        <v>210</v>
      </c>
      <c r="C66" s="3"/>
      <c r="D66" s="4"/>
      <c r="E66" s="42">
        <f t="shared" ca="1" si="4"/>
        <v>0</v>
      </c>
      <c r="F66" s="39">
        <f t="shared" ca="1" si="3"/>
        <v>0</v>
      </c>
      <c r="G66" s="39">
        <v>0</v>
      </c>
      <c r="H66" s="39">
        <f t="shared" ca="1" si="5"/>
        <v>0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6"/>
        <v>0</v>
      </c>
    </row>
    <row r="67" spans="1:13" x14ac:dyDescent="0.3">
      <c r="A67" s="16"/>
      <c r="B67" s="4" t="s">
        <v>242</v>
      </c>
      <c r="C67" s="3"/>
      <c r="D67" s="4"/>
      <c r="E67" s="42">
        <f t="shared" ca="1" si="4"/>
        <v>12</v>
      </c>
      <c r="F67" s="39">
        <f t="shared" ca="1" si="3"/>
        <v>40</v>
      </c>
      <c r="G67" s="39">
        <v>0</v>
      </c>
      <c r="H67" s="39">
        <f t="shared" ca="1" si="5"/>
        <v>52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6"/>
        <v>0</v>
      </c>
    </row>
    <row r="68" spans="1:13" x14ac:dyDescent="0.3">
      <c r="A68" s="16"/>
      <c r="B68" s="4" t="s">
        <v>202</v>
      </c>
      <c r="C68" s="3"/>
      <c r="D68" s="4"/>
      <c r="E68" s="42">
        <f t="shared" ca="1" si="4"/>
        <v>115</v>
      </c>
      <c r="F68" s="39">
        <f t="shared" ca="1" si="3"/>
        <v>500</v>
      </c>
      <c r="G68" s="39">
        <v>0</v>
      </c>
      <c r="H68" s="39">
        <f t="shared" ca="1" si="5"/>
        <v>616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6"/>
        <v>-1</v>
      </c>
    </row>
    <row r="69" spans="1:13" x14ac:dyDescent="0.3">
      <c r="A69" s="16"/>
      <c r="B69" s="4" t="s">
        <v>243</v>
      </c>
      <c r="C69" s="3"/>
      <c r="D69" s="4"/>
      <c r="E69" s="42">
        <f t="shared" ca="1" si="4"/>
        <v>25</v>
      </c>
      <c r="F69" s="39">
        <f t="shared" ca="1" si="3"/>
        <v>200</v>
      </c>
      <c r="G69" s="39">
        <v>0</v>
      </c>
      <c r="H69" s="39">
        <f t="shared" ca="1" si="5"/>
        <v>204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6"/>
        <v>21</v>
      </c>
    </row>
    <row r="70" spans="1:13" x14ac:dyDescent="0.3">
      <c r="A70" s="16"/>
      <c r="B70" s="4" t="s">
        <v>200</v>
      </c>
      <c r="C70" s="3"/>
      <c r="D70" s="4"/>
      <c r="E70" s="42">
        <f t="shared" ca="1" si="4"/>
        <v>57</v>
      </c>
      <c r="F70" s="39">
        <f t="shared" ca="1" si="3"/>
        <v>501</v>
      </c>
      <c r="G70" s="39">
        <v>0</v>
      </c>
      <c r="H70" s="39">
        <f t="shared" ca="1" si="5"/>
        <v>555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6"/>
        <v>3</v>
      </c>
    </row>
    <row r="71" spans="1:13" x14ac:dyDescent="0.3">
      <c r="A71" s="16"/>
      <c r="B71" s="4" t="s">
        <v>201</v>
      </c>
      <c r="C71" s="3"/>
      <c r="D71" s="4"/>
      <c r="E71" s="42">
        <f t="shared" ca="1" si="4"/>
        <v>60</v>
      </c>
      <c r="F71" s="39">
        <f t="shared" ca="1" si="3"/>
        <v>800</v>
      </c>
      <c r="G71" s="39">
        <v>0</v>
      </c>
      <c r="H71" s="39">
        <f t="shared" ca="1" si="5"/>
        <v>867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6"/>
        <v>-7</v>
      </c>
    </row>
    <row r="72" spans="1:13" x14ac:dyDescent="0.3">
      <c r="A72" s="16"/>
      <c r="B72" s="4" t="s">
        <v>211</v>
      </c>
      <c r="C72" s="3"/>
      <c r="D72" s="4"/>
      <c r="E72" s="42">
        <f t="shared" ca="1" si="4"/>
        <v>0</v>
      </c>
      <c r="F72" s="39">
        <f t="shared" ca="1" si="3"/>
        <v>0</v>
      </c>
      <c r="G72" s="39">
        <v>0</v>
      </c>
      <c r="H72" s="39">
        <f t="shared" ca="1" si="5"/>
        <v>0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6"/>
        <v>0</v>
      </c>
    </row>
    <row r="73" spans="1:13" x14ac:dyDescent="0.3">
      <c r="A73" s="16"/>
      <c r="B73" s="4" t="s">
        <v>244</v>
      </c>
      <c r="C73" s="3"/>
      <c r="D73" s="4"/>
      <c r="E73" s="42">
        <f t="shared" ca="1" si="4"/>
        <v>105</v>
      </c>
      <c r="F73" s="39">
        <f t="shared" ca="1" si="3"/>
        <v>0</v>
      </c>
      <c r="G73" s="39">
        <v>0</v>
      </c>
      <c r="H73" s="39">
        <f t="shared" ca="1" si="5"/>
        <v>96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6"/>
        <v>9</v>
      </c>
    </row>
    <row r="74" spans="1:13" x14ac:dyDescent="0.3">
      <c r="A74" s="16"/>
      <c r="B74" s="4" t="s">
        <v>204</v>
      </c>
      <c r="C74" s="3"/>
      <c r="D74" s="4"/>
      <c r="E74" s="42">
        <f t="shared" ca="1" si="4"/>
        <v>27</v>
      </c>
      <c r="F74" s="39">
        <f t="shared" ca="1" si="3"/>
        <v>350</v>
      </c>
      <c r="G74" s="39">
        <v>0</v>
      </c>
      <c r="H74" s="39">
        <f t="shared" ca="1" si="5"/>
        <v>377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6"/>
        <v>0</v>
      </c>
    </row>
    <row r="75" spans="1:13" x14ac:dyDescent="0.3">
      <c r="A75" s="16"/>
      <c r="B75" s="4" t="s">
        <v>245</v>
      </c>
      <c r="C75" s="3"/>
      <c r="D75" s="4"/>
      <c r="E75" s="42">
        <f t="shared" ca="1" si="4"/>
        <v>0</v>
      </c>
      <c r="F75" s="39">
        <f t="shared" ca="1" si="3"/>
        <v>501</v>
      </c>
      <c r="G75" s="39">
        <v>0</v>
      </c>
      <c r="H75" s="39">
        <f t="shared" ca="1" si="5"/>
        <v>500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6"/>
        <v>1</v>
      </c>
    </row>
    <row r="76" spans="1:13" x14ac:dyDescent="0.3">
      <c r="A76" s="16"/>
      <c r="B76" s="4" t="s">
        <v>246</v>
      </c>
      <c r="C76" s="3"/>
      <c r="D76" s="4"/>
      <c r="E76" s="42">
        <f t="shared" ca="1" si="4"/>
        <v>35</v>
      </c>
      <c r="F76" s="39">
        <f t="shared" ca="1" si="3"/>
        <v>961</v>
      </c>
      <c r="G76" s="39">
        <v>0</v>
      </c>
      <c r="H76" s="39">
        <f t="shared" ca="1" si="5"/>
        <v>995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6"/>
        <v>1</v>
      </c>
    </row>
    <row r="77" spans="1:13" x14ac:dyDescent="0.3">
      <c r="A77" s="16"/>
      <c r="B77" s="4" t="s">
        <v>247</v>
      </c>
      <c r="C77" s="3"/>
      <c r="D77" s="4"/>
      <c r="E77" s="42">
        <f t="shared" ca="1" si="4"/>
        <v>14</v>
      </c>
      <c r="F77" s="39">
        <f t="shared" ca="1" si="3"/>
        <v>841</v>
      </c>
      <c r="G77" s="39">
        <v>0</v>
      </c>
      <c r="H77" s="39">
        <f t="shared" ca="1" si="5"/>
        <v>860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6"/>
        <v>-5</v>
      </c>
    </row>
    <row r="78" spans="1:13" x14ac:dyDescent="0.3">
      <c r="A78" s="16"/>
      <c r="B78" s="4" t="s">
        <v>248</v>
      </c>
      <c r="C78" s="3"/>
      <c r="D78" s="4"/>
      <c r="E78" s="42">
        <f t="shared" ca="1" si="4"/>
        <v>0</v>
      </c>
      <c r="F78" s="39">
        <f t="shared" ca="1" si="3"/>
        <v>0</v>
      </c>
      <c r="G78" s="39">
        <v>0</v>
      </c>
      <c r="H78" s="39">
        <f t="shared" ca="1" si="5"/>
        <v>0</v>
      </c>
      <c r="I78" s="39">
        <v>0</v>
      </c>
      <c r="J78" s="39">
        <v>0</v>
      </c>
      <c r="K78" s="39">
        <v>0</v>
      </c>
      <c r="L78" s="39">
        <v>0</v>
      </c>
      <c r="M78" s="43">
        <f t="shared" ca="1" si="6"/>
        <v>0</v>
      </c>
    </row>
    <row r="79" spans="1:13" x14ac:dyDescent="0.3">
      <c r="A79" s="16"/>
      <c r="B79" s="4" t="s">
        <v>249</v>
      </c>
      <c r="C79" s="3"/>
      <c r="D79" s="4"/>
      <c r="E79" s="42">
        <f t="shared" ca="1" si="4"/>
        <v>0</v>
      </c>
      <c r="F79" s="39">
        <f t="shared" ca="1" si="3"/>
        <v>800</v>
      </c>
      <c r="G79" s="39">
        <v>0</v>
      </c>
      <c r="H79" s="39">
        <f t="shared" ca="1" si="5"/>
        <v>765</v>
      </c>
      <c r="I79" s="39">
        <v>0</v>
      </c>
      <c r="J79" s="39">
        <v>0</v>
      </c>
      <c r="K79" s="39">
        <v>0</v>
      </c>
      <c r="L79" s="39">
        <v>0</v>
      </c>
      <c r="M79" s="43">
        <f t="shared" ca="1" si="6"/>
        <v>35</v>
      </c>
    </row>
    <row r="80" spans="1:13" x14ac:dyDescent="0.3">
      <c r="A80" s="16"/>
      <c r="B80" s="4" t="s">
        <v>250</v>
      </c>
      <c r="C80" s="3"/>
      <c r="D80" s="4"/>
      <c r="E80" s="42">
        <f t="shared" ca="1" si="4"/>
        <v>0</v>
      </c>
      <c r="F80" s="39">
        <f t="shared" ca="1" si="3"/>
        <v>1005</v>
      </c>
      <c r="G80" s="39">
        <v>0</v>
      </c>
      <c r="H80" s="39">
        <f t="shared" ca="1" si="5"/>
        <v>997</v>
      </c>
      <c r="I80" s="39">
        <v>0</v>
      </c>
      <c r="J80" s="39">
        <v>0</v>
      </c>
      <c r="K80" s="39">
        <v>0</v>
      </c>
      <c r="L80" s="39">
        <v>0</v>
      </c>
      <c r="M80" s="43">
        <f t="shared" ca="1" si="6"/>
        <v>8</v>
      </c>
    </row>
    <row r="81" spans="1:13" x14ac:dyDescent="0.3">
      <c r="A81" s="16"/>
      <c r="B81" s="4" t="s">
        <v>251</v>
      </c>
      <c r="C81" s="3"/>
      <c r="D81" s="4"/>
      <c r="E81" s="42">
        <f t="shared" ca="1" si="4"/>
        <v>15</v>
      </c>
      <c r="F81" s="39">
        <f t="shared" ca="1" si="3"/>
        <v>210</v>
      </c>
      <c r="G81" s="39">
        <v>0</v>
      </c>
      <c r="H81" s="39">
        <f t="shared" ca="1" si="5"/>
        <v>198</v>
      </c>
      <c r="I81" s="39">
        <v>0</v>
      </c>
      <c r="J81" s="39">
        <v>0</v>
      </c>
      <c r="K81" s="39">
        <v>0</v>
      </c>
      <c r="L81" s="39">
        <v>0</v>
      </c>
      <c r="M81" s="43">
        <f t="shared" ca="1" si="6"/>
        <v>27</v>
      </c>
    </row>
    <row r="82" spans="1:13" x14ac:dyDescent="0.3">
      <c r="A82" s="16"/>
      <c r="B82" s="4" t="s">
        <v>38</v>
      </c>
      <c r="C82" s="3"/>
      <c r="D82" s="4"/>
      <c r="E82" s="42">
        <f t="shared" ca="1" si="4"/>
        <v>226</v>
      </c>
      <c r="F82" s="39">
        <f t="shared" ca="1" si="3"/>
        <v>300</v>
      </c>
      <c r="G82" s="39">
        <v>0</v>
      </c>
      <c r="H82" s="39">
        <f t="shared" ca="1" si="5"/>
        <v>501</v>
      </c>
      <c r="I82" s="39">
        <v>0</v>
      </c>
      <c r="J82" s="39">
        <v>0</v>
      </c>
      <c r="K82" s="39">
        <v>0</v>
      </c>
      <c r="L82" s="39">
        <v>0</v>
      </c>
      <c r="M82" s="43">
        <f t="shared" ca="1" si="6"/>
        <v>25</v>
      </c>
    </row>
    <row r="83" spans="1:13" x14ac:dyDescent="0.3">
      <c r="A83" s="16"/>
      <c r="B83" s="4" t="s">
        <v>252</v>
      </c>
      <c r="C83" s="3"/>
      <c r="D83" s="4"/>
      <c r="E83" s="42">
        <f t="shared" ca="1" si="4"/>
        <v>36</v>
      </c>
      <c r="F83" s="39">
        <f t="shared" ca="1" si="3"/>
        <v>780</v>
      </c>
      <c r="G83" s="39">
        <v>0</v>
      </c>
      <c r="H83" s="39">
        <f t="shared" ca="1" si="5"/>
        <v>751</v>
      </c>
      <c r="I83" s="39">
        <v>0</v>
      </c>
      <c r="J83" s="39">
        <v>0</v>
      </c>
      <c r="K83" s="39">
        <v>0</v>
      </c>
      <c r="L83" s="39">
        <v>0</v>
      </c>
      <c r="M83" s="43">
        <f t="shared" ca="1" si="6"/>
        <v>65</v>
      </c>
    </row>
    <row r="84" spans="1:13" x14ac:dyDescent="0.3">
      <c r="A84" s="16"/>
      <c r="B84" s="4" t="s">
        <v>182</v>
      </c>
      <c r="C84" s="3"/>
      <c r="D84" s="4"/>
      <c r="E84" s="42">
        <f t="shared" ca="1" si="4"/>
        <v>0</v>
      </c>
      <c r="F84" s="39">
        <f t="shared" ca="1" si="3"/>
        <v>274</v>
      </c>
      <c r="G84" s="39">
        <v>0</v>
      </c>
      <c r="H84" s="39">
        <f t="shared" ca="1" si="5"/>
        <v>236</v>
      </c>
      <c r="I84" s="39">
        <v>0</v>
      </c>
      <c r="J84" s="39">
        <v>0</v>
      </c>
      <c r="K84" s="39">
        <v>0</v>
      </c>
      <c r="L84" s="39">
        <v>0</v>
      </c>
      <c r="M84" s="43">
        <f t="shared" ca="1" si="6"/>
        <v>38</v>
      </c>
    </row>
    <row r="85" spans="1:13" x14ac:dyDescent="0.3">
      <c r="A85" s="16"/>
      <c r="B85" s="4" t="s">
        <v>253</v>
      </c>
      <c r="C85" s="3"/>
      <c r="D85" s="4"/>
      <c r="E85" s="42">
        <f t="shared" ca="1" si="4"/>
        <v>33</v>
      </c>
      <c r="F85" s="39">
        <f t="shared" ca="1" si="3"/>
        <v>80</v>
      </c>
      <c r="G85" s="39">
        <v>0</v>
      </c>
      <c r="H85" s="39">
        <f t="shared" ca="1" si="5"/>
        <v>95</v>
      </c>
      <c r="I85" s="39">
        <v>0</v>
      </c>
      <c r="J85" s="39">
        <v>0</v>
      </c>
      <c r="K85" s="39">
        <v>0</v>
      </c>
      <c r="L85" s="39">
        <v>0</v>
      </c>
      <c r="M85" s="43">
        <f t="shared" ca="1" si="6"/>
        <v>18</v>
      </c>
    </row>
    <row r="86" spans="1:13" x14ac:dyDescent="0.3">
      <c r="A86" s="16"/>
      <c r="B86" s="4" t="s">
        <v>254</v>
      </c>
      <c r="C86" s="3"/>
      <c r="D86" s="4"/>
      <c r="E86" s="42">
        <f t="shared" ca="1" si="4"/>
        <v>4</v>
      </c>
      <c r="F86" s="39">
        <f t="shared" ca="1" si="3"/>
        <v>32</v>
      </c>
      <c r="G86" s="39">
        <v>0</v>
      </c>
      <c r="H86" s="39">
        <f t="shared" ca="1" si="5"/>
        <v>28</v>
      </c>
      <c r="I86" s="39">
        <v>0</v>
      </c>
      <c r="J86" s="39">
        <v>0</v>
      </c>
      <c r="K86" s="39">
        <v>0</v>
      </c>
      <c r="L86" s="39">
        <v>0</v>
      </c>
      <c r="M86" s="43">
        <f t="shared" ca="1" si="6"/>
        <v>8</v>
      </c>
    </row>
    <row r="87" spans="1:13" x14ac:dyDescent="0.3">
      <c r="A87" s="16"/>
      <c r="B87" s="4" t="s">
        <v>255</v>
      </c>
      <c r="C87" s="3"/>
      <c r="D87" s="4"/>
      <c r="E87" s="42">
        <f t="shared" ca="1" si="4"/>
        <v>0</v>
      </c>
      <c r="F87" s="39">
        <f t="shared" ca="1" si="3"/>
        <v>10</v>
      </c>
      <c r="G87" s="39">
        <v>0</v>
      </c>
      <c r="H87" s="39">
        <f t="shared" ca="1" si="5"/>
        <v>10</v>
      </c>
      <c r="I87" s="39">
        <v>0</v>
      </c>
      <c r="J87" s="39">
        <v>0</v>
      </c>
      <c r="K87" s="39">
        <v>0</v>
      </c>
      <c r="L87" s="39">
        <v>0</v>
      </c>
      <c r="M87" s="43">
        <f t="shared" ca="1" si="6"/>
        <v>0</v>
      </c>
    </row>
    <row r="88" spans="1:13" x14ac:dyDescent="0.3">
      <c r="A88" s="16"/>
      <c r="B88" s="4" t="s">
        <v>256</v>
      </c>
      <c r="C88" s="3"/>
      <c r="D88" s="4"/>
      <c r="E88" s="42">
        <f t="shared" ca="1" si="4"/>
        <v>38</v>
      </c>
      <c r="F88" s="39">
        <f t="shared" ca="1" si="3"/>
        <v>0</v>
      </c>
      <c r="G88" s="39">
        <v>0</v>
      </c>
      <c r="H88" s="39">
        <f t="shared" ca="1" si="5"/>
        <v>38</v>
      </c>
      <c r="I88" s="39">
        <v>0</v>
      </c>
      <c r="J88" s="39">
        <v>0</v>
      </c>
      <c r="K88" s="39">
        <v>0</v>
      </c>
      <c r="L88" s="39">
        <v>0</v>
      </c>
      <c r="M88" s="43">
        <f t="shared" ca="1" si="6"/>
        <v>0</v>
      </c>
    </row>
    <row r="89" spans="1:13" x14ac:dyDescent="0.3">
      <c r="A89" s="16"/>
      <c r="B89" s="4" t="s">
        <v>257</v>
      </c>
      <c r="C89" s="3"/>
      <c r="D89" s="4"/>
      <c r="E89" s="42">
        <f t="shared" ca="1" si="4"/>
        <v>0</v>
      </c>
      <c r="F89" s="39">
        <f t="shared" ca="1" si="3"/>
        <v>30</v>
      </c>
      <c r="G89" s="39">
        <v>0</v>
      </c>
      <c r="H89" s="39">
        <f t="shared" ca="1" si="5"/>
        <v>30</v>
      </c>
      <c r="I89" s="39">
        <v>0</v>
      </c>
      <c r="J89" s="39">
        <v>0</v>
      </c>
      <c r="K89" s="39">
        <v>0</v>
      </c>
      <c r="L89" s="39">
        <v>0</v>
      </c>
      <c r="M89" s="43">
        <f t="shared" ca="1" si="6"/>
        <v>0</v>
      </c>
    </row>
    <row r="90" spans="1:13" x14ac:dyDescent="0.3">
      <c r="A90" s="16"/>
      <c r="B90" s="4" t="s">
        <v>258</v>
      </c>
      <c r="C90" s="3"/>
      <c r="D90" s="4"/>
      <c r="E90" s="42">
        <f t="shared" ca="1" si="4"/>
        <v>0</v>
      </c>
      <c r="F90" s="39">
        <f t="shared" ca="1" si="3"/>
        <v>817</v>
      </c>
      <c r="G90" s="39">
        <v>0</v>
      </c>
      <c r="H90" s="39">
        <f t="shared" ca="1" si="5"/>
        <v>621</v>
      </c>
      <c r="I90" s="39">
        <v>0</v>
      </c>
      <c r="J90" s="39">
        <v>0</v>
      </c>
      <c r="K90" s="39">
        <v>0</v>
      </c>
      <c r="L90" s="39">
        <v>0</v>
      </c>
      <c r="M90" s="43">
        <f t="shared" ca="1" si="6"/>
        <v>196</v>
      </c>
    </row>
    <row r="91" spans="1:13" x14ac:dyDescent="0.3">
      <c r="A91" s="16"/>
      <c r="B91" s="4" t="s">
        <v>259</v>
      </c>
      <c r="C91" s="3"/>
      <c r="D91" s="4"/>
      <c r="E91" s="42">
        <f t="shared" ca="1" si="4"/>
        <v>0</v>
      </c>
      <c r="F91" s="39">
        <f t="shared" ca="1" si="3"/>
        <v>802</v>
      </c>
      <c r="G91" s="39">
        <v>0</v>
      </c>
      <c r="H91" s="39">
        <f t="shared" ca="1" si="5"/>
        <v>802</v>
      </c>
      <c r="I91" s="39">
        <v>0</v>
      </c>
      <c r="J91" s="39">
        <v>0</v>
      </c>
      <c r="K91" s="39">
        <v>0</v>
      </c>
      <c r="L91" s="39">
        <v>0</v>
      </c>
      <c r="M91" s="43">
        <f t="shared" ca="1" si="6"/>
        <v>0</v>
      </c>
    </row>
    <row r="92" spans="1:13" x14ac:dyDescent="0.3">
      <c r="A92" s="16"/>
      <c r="B92" s="4" t="s">
        <v>260</v>
      </c>
      <c r="C92" s="3"/>
      <c r="D92" s="4"/>
      <c r="E92" s="42">
        <f t="shared" ca="1" si="4"/>
        <v>0</v>
      </c>
      <c r="F92" s="39">
        <f t="shared" ca="1" si="3"/>
        <v>755</v>
      </c>
      <c r="G92" s="39">
        <v>0</v>
      </c>
      <c r="H92" s="39">
        <f t="shared" ca="1" si="5"/>
        <v>755</v>
      </c>
      <c r="I92" s="39">
        <v>0</v>
      </c>
      <c r="J92" s="39">
        <v>0</v>
      </c>
      <c r="K92" s="39">
        <v>0</v>
      </c>
      <c r="L92" s="39">
        <v>0</v>
      </c>
      <c r="M92" s="43">
        <f t="shared" ca="1" si="6"/>
        <v>0</v>
      </c>
    </row>
    <row r="93" spans="1:13" x14ac:dyDescent="0.3">
      <c r="A93" s="16"/>
      <c r="B93" s="4" t="s">
        <v>261</v>
      </c>
      <c r="C93" s="3"/>
      <c r="D93" s="4"/>
      <c r="E93" s="42">
        <f t="shared" ca="1" si="4"/>
        <v>15</v>
      </c>
      <c r="F93" s="39">
        <f t="shared" ca="1" si="3"/>
        <v>40</v>
      </c>
      <c r="G93" s="39">
        <v>0</v>
      </c>
      <c r="H93" s="39">
        <f t="shared" ca="1" si="5"/>
        <v>26</v>
      </c>
      <c r="I93" s="39">
        <v>0</v>
      </c>
      <c r="J93" s="39">
        <v>0</v>
      </c>
      <c r="K93" s="39">
        <v>0</v>
      </c>
      <c r="L93" s="39">
        <v>0</v>
      </c>
      <c r="M93" s="43">
        <f t="shared" ca="1" si="6"/>
        <v>29</v>
      </c>
    </row>
    <row r="94" spans="1:13" x14ac:dyDescent="0.3">
      <c r="A94" s="16"/>
      <c r="B94" s="4" t="s">
        <v>206</v>
      </c>
      <c r="C94" s="3"/>
      <c r="D94" s="4"/>
      <c r="E94" s="42">
        <f t="shared" ca="1" si="4"/>
        <v>20</v>
      </c>
      <c r="F94" s="39">
        <f t="shared" ca="1" si="3"/>
        <v>0</v>
      </c>
      <c r="G94" s="39">
        <v>0</v>
      </c>
      <c r="H94" s="39">
        <f t="shared" ca="1" si="5"/>
        <v>0</v>
      </c>
      <c r="I94" s="39">
        <v>0</v>
      </c>
      <c r="J94" s="39">
        <v>0</v>
      </c>
      <c r="K94" s="39">
        <v>0</v>
      </c>
      <c r="L94" s="39">
        <v>0</v>
      </c>
      <c r="M94" s="43">
        <f t="shared" ca="1" si="6"/>
        <v>20</v>
      </c>
    </row>
    <row r="95" spans="1:13" x14ac:dyDescent="0.3">
      <c r="A95" s="16"/>
      <c r="B95" s="4" t="s">
        <v>209</v>
      </c>
      <c r="C95" s="3"/>
      <c r="D95" s="4"/>
      <c r="E95" s="42">
        <f t="shared" ca="1" si="4"/>
        <v>0</v>
      </c>
      <c r="F95" s="39">
        <f t="shared" ca="1" si="3"/>
        <v>0</v>
      </c>
      <c r="G95" s="39">
        <v>0</v>
      </c>
      <c r="H95" s="39">
        <f t="shared" ca="1" si="5"/>
        <v>0</v>
      </c>
      <c r="I95" s="39">
        <v>0</v>
      </c>
      <c r="J95" s="39">
        <v>0</v>
      </c>
      <c r="K95" s="39">
        <v>0</v>
      </c>
      <c r="L95" s="39">
        <v>0</v>
      </c>
      <c r="M95" s="43">
        <f t="shared" ca="1" si="6"/>
        <v>0</v>
      </c>
    </row>
    <row r="96" spans="1:13" x14ac:dyDescent="0.3">
      <c r="A96" s="16"/>
      <c r="B96" s="4" t="s">
        <v>262</v>
      </c>
      <c r="C96" s="3"/>
      <c r="D96" s="4"/>
      <c r="E96" s="42">
        <f t="shared" ca="1" si="4"/>
        <v>62</v>
      </c>
      <c r="F96" s="39">
        <f t="shared" ca="1" si="3"/>
        <v>0</v>
      </c>
      <c r="G96" s="39">
        <v>0</v>
      </c>
      <c r="H96" s="39">
        <f t="shared" ca="1" si="5"/>
        <v>62</v>
      </c>
      <c r="I96" s="39">
        <v>0</v>
      </c>
      <c r="J96" s="39">
        <v>0</v>
      </c>
      <c r="K96" s="39">
        <v>0</v>
      </c>
      <c r="L96" s="39">
        <v>0</v>
      </c>
      <c r="M96" s="43">
        <f t="shared" ca="1" si="6"/>
        <v>0</v>
      </c>
    </row>
    <row r="97" spans="1:13" x14ac:dyDescent="0.3">
      <c r="A97" s="16"/>
      <c r="B97" s="4" t="s">
        <v>263</v>
      </c>
      <c r="C97" s="3"/>
      <c r="D97" s="4"/>
      <c r="E97" s="42">
        <f t="shared" ca="1" si="4"/>
        <v>0</v>
      </c>
      <c r="F97" s="39">
        <f t="shared" ca="1" si="3"/>
        <v>260</v>
      </c>
      <c r="G97" s="39">
        <v>0</v>
      </c>
      <c r="H97" s="39">
        <f t="shared" ca="1" si="5"/>
        <v>256</v>
      </c>
      <c r="I97" s="39">
        <v>0</v>
      </c>
      <c r="J97" s="39">
        <v>0</v>
      </c>
      <c r="K97" s="39">
        <v>0</v>
      </c>
      <c r="L97" s="39">
        <v>0</v>
      </c>
      <c r="M97" s="43">
        <f t="shared" ca="1" si="6"/>
        <v>4</v>
      </c>
    </row>
    <row r="98" spans="1:13" x14ac:dyDescent="0.3">
      <c r="A98" s="16"/>
      <c r="B98" s="4" t="s">
        <v>281</v>
      </c>
      <c r="C98" s="3"/>
      <c r="D98" s="4"/>
      <c r="E98" s="42">
        <f t="shared" ca="1" si="4"/>
        <v>0</v>
      </c>
      <c r="F98" s="39">
        <f t="shared" ca="1" si="3"/>
        <v>151</v>
      </c>
      <c r="G98" s="39">
        <v>0</v>
      </c>
      <c r="H98" s="39">
        <f t="shared" ca="1" si="5"/>
        <v>81</v>
      </c>
      <c r="I98" s="39">
        <v>0</v>
      </c>
      <c r="J98" s="39">
        <v>0</v>
      </c>
      <c r="K98" s="39">
        <v>0</v>
      </c>
      <c r="L98" s="39">
        <v>0</v>
      </c>
      <c r="M98" s="43">
        <f t="shared" ca="1" si="6"/>
        <v>70</v>
      </c>
    </row>
    <row r="99" spans="1:13" x14ac:dyDescent="0.3">
      <c r="A99" s="16"/>
      <c r="B99" s="4" t="s">
        <v>280</v>
      </c>
      <c r="C99" s="3"/>
      <c r="D99" s="4"/>
      <c r="E99" s="42">
        <f t="shared" ca="1" si="4"/>
        <v>0</v>
      </c>
      <c r="F99" s="39">
        <f t="shared" ca="1" si="3"/>
        <v>40</v>
      </c>
      <c r="G99" s="39">
        <v>0</v>
      </c>
      <c r="H99" s="39">
        <f t="shared" ca="1" si="5"/>
        <v>40</v>
      </c>
      <c r="I99" s="39">
        <v>0</v>
      </c>
      <c r="J99" s="39">
        <v>0</v>
      </c>
      <c r="K99" s="39">
        <v>0</v>
      </c>
      <c r="L99" s="39">
        <v>0</v>
      </c>
      <c r="M99" s="43">
        <f t="shared" ca="1" si="6"/>
        <v>0</v>
      </c>
    </row>
    <row r="100" spans="1:13" x14ac:dyDescent="0.3">
      <c r="A100" s="16"/>
      <c r="B100" s="4" t="s">
        <v>283</v>
      </c>
      <c r="C100" s="3"/>
      <c r="D100" s="4"/>
      <c r="E100" s="42">
        <f t="shared" ca="1" si="4"/>
        <v>0</v>
      </c>
      <c r="F100" s="39">
        <f t="shared" ca="1" si="3"/>
        <v>141</v>
      </c>
      <c r="G100" s="39">
        <v>0</v>
      </c>
      <c r="H100" s="39">
        <f t="shared" ca="1" si="5"/>
        <v>141</v>
      </c>
      <c r="I100" s="39">
        <v>0</v>
      </c>
      <c r="J100" s="39">
        <v>0</v>
      </c>
      <c r="K100" s="39">
        <v>0</v>
      </c>
      <c r="L100" s="39">
        <v>0</v>
      </c>
      <c r="M100" s="43">
        <f t="shared" ca="1" si="6"/>
        <v>0</v>
      </c>
    </row>
    <row r="101" spans="1:13" x14ac:dyDescent="0.3">
      <c r="A101" s="16"/>
      <c r="B101" s="4" t="s">
        <v>284</v>
      </c>
      <c r="C101" s="3"/>
      <c r="D101" s="4"/>
      <c r="E101" s="42">
        <f t="shared" ca="1" si="4"/>
        <v>0</v>
      </c>
      <c r="F101" s="39">
        <f t="shared" ca="1" si="3"/>
        <v>167</v>
      </c>
      <c r="G101" s="39">
        <v>0</v>
      </c>
      <c r="H101" s="39">
        <f t="shared" ca="1" si="5"/>
        <v>167</v>
      </c>
      <c r="I101" s="39">
        <v>0</v>
      </c>
      <c r="J101" s="39">
        <v>0</v>
      </c>
      <c r="K101" s="39">
        <v>0</v>
      </c>
      <c r="L101" s="39">
        <v>0</v>
      </c>
      <c r="M101" s="43">
        <f t="shared" ca="1" si="6"/>
        <v>0</v>
      </c>
    </row>
    <row r="102" spans="1:13" x14ac:dyDescent="0.3">
      <c r="A102" s="16"/>
      <c r="B102" s="4" t="s">
        <v>285</v>
      </c>
      <c r="C102" s="3"/>
      <c r="D102" s="4"/>
      <c r="E102" s="42">
        <f t="shared" ca="1" si="4"/>
        <v>0</v>
      </c>
      <c r="F102" s="39">
        <f t="shared" ca="1" si="3"/>
        <v>90</v>
      </c>
      <c r="G102" s="39">
        <v>0</v>
      </c>
      <c r="H102" s="39">
        <f t="shared" ca="1" si="5"/>
        <v>90</v>
      </c>
      <c r="I102" s="39">
        <v>0</v>
      </c>
      <c r="J102" s="39">
        <v>0</v>
      </c>
      <c r="K102" s="39">
        <v>0</v>
      </c>
      <c r="L102" s="39">
        <v>0</v>
      </c>
      <c r="M102" s="43">
        <f t="shared" ca="1" si="6"/>
        <v>0</v>
      </c>
    </row>
    <row r="103" spans="1:13" x14ac:dyDescent="0.3">
      <c r="A103" s="16"/>
      <c r="B103" s="4" t="s">
        <v>276</v>
      </c>
      <c r="C103" s="3"/>
      <c r="D103" s="4"/>
      <c r="E103" s="42">
        <f t="shared" ca="1" si="4"/>
        <v>0</v>
      </c>
      <c r="F103" s="39">
        <f t="shared" ca="1" si="3"/>
        <v>9154</v>
      </c>
      <c r="G103" s="39">
        <v>0</v>
      </c>
      <c r="H103" s="39">
        <f t="shared" ca="1" si="5"/>
        <v>4322</v>
      </c>
      <c r="I103" s="39">
        <v>0</v>
      </c>
      <c r="J103" s="39">
        <v>0</v>
      </c>
      <c r="K103" s="39">
        <v>0</v>
      </c>
      <c r="L103" s="39">
        <v>0</v>
      </c>
      <c r="M103" s="43">
        <f t="shared" ca="1" si="6"/>
        <v>4832</v>
      </c>
    </row>
    <row r="104" spans="1:13" x14ac:dyDescent="0.3">
      <c r="A104" s="16"/>
      <c r="B104" s="4" t="s">
        <v>277</v>
      </c>
      <c r="C104" s="3"/>
      <c r="D104" s="4"/>
      <c r="E104" s="42">
        <f t="shared" ca="1" si="4"/>
        <v>0</v>
      </c>
      <c r="F104" s="39">
        <f t="shared" ca="1" si="3"/>
        <v>30</v>
      </c>
      <c r="G104" s="39">
        <v>0</v>
      </c>
      <c r="H104" s="39">
        <f t="shared" ca="1" si="5"/>
        <v>26</v>
      </c>
      <c r="I104" s="39">
        <v>0</v>
      </c>
      <c r="J104" s="39">
        <v>0</v>
      </c>
      <c r="K104" s="39">
        <v>0</v>
      </c>
      <c r="L104" s="39">
        <v>0</v>
      </c>
      <c r="M104" s="43">
        <f t="shared" ca="1" si="6"/>
        <v>4</v>
      </c>
    </row>
    <row r="105" spans="1:13" ht="15" thickBot="1" x14ac:dyDescent="0.35">
      <c r="A105" s="16"/>
      <c r="B105" s="4" t="s">
        <v>278</v>
      </c>
      <c r="C105" s="3"/>
      <c r="D105" s="4"/>
      <c r="E105" s="42">
        <f t="shared" ca="1" si="4"/>
        <v>0</v>
      </c>
      <c r="F105" s="39">
        <f t="shared" ca="1" si="3"/>
        <v>1161</v>
      </c>
      <c r="G105" s="39">
        <v>0</v>
      </c>
      <c r="H105" s="39">
        <f t="shared" ca="1" si="5"/>
        <v>995</v>
      </c>
      <c r="I105" s="39">
        <v>0</v>
      </c>
      <c r="J105" s="39">
        <v>0</v>
      </c>
      <c r="K105" s="39">
        <v>0</v>
      </c>
      <c r="L105" s="39">
        <v>0</v>
      </c>
      <c r="M105" s="43">
        <f t="shared" ca="1" si="6"/>
        <v>166</v>
      </c>
    </row>
    <row r="106" spans="1:13" ht="15" thickBot="1" x14ac:dyDescent="0.35">
      <c r="A106" s="16"/>
      <c r="B106" s="19"/>
      <c r="C106" s="18"/>
      <c r="D106" s="19" t="s">
        <v>18</v>
      </c>
      <c r="E106" s="24">
        <f ca="1">SUM(E3:E105)</f>
        <v>3177</v>
      </c>
      <c r="F106" s="24">
        <f ca="1">SUM(F3:F105)</f>
        <v>57326</v>
      </c>
      <c r="G106" s="24">
        <f>SUM(G3:G105)</f>
        <v>0</v>
      </c>
      <c r="H106" s="24">
        <f ca="1">SUM(H3:H105)</f>
        <v>50164</v>
      </c>
      <c r="I106" s="24">
        <f>SUM(I3:I105)</f>
        <v>0</v>
      </c>
      <c r="J106" s="24">
        <f>SUM(J3:J105)</f>
        <v>0</v>
      </c>
      <c r="K106" s="24">
        <f>SUM(K3:K105)</f>
        <v>0</v>
      </c>
      <c r="L106" s="24">
        <f>SUM(L3:L105)</f>
        <v>0</v>
      </c>
      <c r="M106" s="25">
        <f ca="1">SUM(M3:M105)</f>
        <v>10339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1:M110"/>
  <sheetViews>
    <sheetView workbookViewId="0">
      <selection activeCell="C10" sqref="C10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3" x14ac:dyDescent="0.3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 ht="14.4" customHeight="1" x14ac:dyDescent="0.3">
      <c r="A2" s="60" t="s">
        <v>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14.4" customHeight="1" x14ac:dyDescent="0.3">
      <c r="A3" s="60" t="s">
        <v>286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14.4" customHeight="1" x14ac:dyDescent="0.3">
      <c r="A4" s="60" t="s">
        <v>287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</row>
    <row r="5" spans="1:13" ht="14.4" customHeight="1" x14ac:dyDescent="0.3">
      <c r="A5" s="60" t="s">
        <v>34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3" ht="14.4" customHeight="1" x14ac:dyDescent="0.3">
      <c r="A6" s="61" t="s">
        <v>36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</row>
    <row r="7" spans="1:13" ht="14.4" customHeight="1" x14ac:dyDescent="0.3">
      <c r="A7" s="61" t="s">
        <v>168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</row>
    <row r="8" spans="1:13" ht="19.8" x14ac:dyDescent="0.3">
      <c r="A8" s="51" t="s">
        <v>12</v>
      </c>
      <c r="B8" s="51" t="s">
        <v>37</v>
      </c>
      <c r="C8" s="51" t="s">
        <v>35</v>
      </c>
      <c r="D8" s="51" t="s">
        <v>169</v>
      </c>
      <c r="E8" s="51" t="s">
        <v>3</v>
      </c>
      <c r="F8" s="51" t="s">
        <v>4</v>
      </c>
      <c r="G8" s="51" t="s">
        <v>5</v>
      </c>
      <c r="H8" s="51" t="s">
        <v>6</v>
      </c>
      <c r="I8" s="51" t="s">
        <v>7</v>
      </c>
      <c r="J8" s="51" t="s">
        <v>8</v>
      </c>
      <c r="K8" s="51" t="s">
        <v>9</v>
      </c>
      <c r="L8" s="51" t="s">
        <v>10</v>
      </c>
      <c r="M8" s="51" t="s">
        <v>11</v>
      </c>
    </row>
    <row r="9" spans="1:13" x14ac:dyDescent="0.3">
      <c r="A9" s="52" t="s">
        <v>170</v>
      </c>
      <c r="B9" s="53">
        <v>9061548</v>
      </c>
      <c r="C9" s="52" t="s">
        <v>38</v>
      </c>
      <c r="D9" s="53">
        <v>79234988</v>
      </c>
      <c r="E9" s="53">
        <v>226</v>
      </c>
      <c r="F9" s="53">
        <v>300</v>
      </c>
      <c r="G9" s="53">
        <v>0</v>
      </c>
      <c r="H9" s="53">
        <v>501</v>
      </c>
      <c r="I9" s="53">
        <v>0</v>
      </c>
      <c r="J9" s="53">
        <v>0</v>
      </c>
      <c r="K9" s="53">
        <v>0</v>
      </c>
      <c r="L9" s="53">
        <v>0</v>
      </c>
      <c r="M9" s="53">
        <v>25</v>
      </c>
    </row>
    <row r="10" spans="1:13" x14ac:dyDescent="0.3">
      <c r="A10" s="52" t="s">
        <v>170</v>
      </c>
      <c r="B10" s="53">
        <v>9061548</v>
      </c>
      <c r="C10" s="52" t="s">
        <v>251</v>
      </c>
      <c r="D10" s="53">
        <v>79277857</v>
      </c>
      <c r="E10" s="53">
        <v>15</v>
      </c>
      <c r="F10" s="53">
        <v>210</v>
      </c>
      <c r="G10" s="53">
        <v>0</v>
      </c>
      <c r="H10" s="53">
        <v>198</v>
      </c>
      <c r="I10" s="53">
        <v>0</v>
      </c>
      <c r="J10" s="53">
        <v>0</v>
      </c>
      <c r="K10" s="53">
        <v>0</v>
      </c>
      <c r="L10" s="53">
        <v>0</v>
      </c>
      <c r="M10" s="53">
        <v>27</v>
      </c>
    </row>
    <row r="11" spans="1:13" x14ac:dyDescent="0.3">
      <c r="A11" s="52" t="s">
        <v>170</v>
      </c>
      <c r="B11" s="53">
        <v>9061548</v>
      </c>
      <c r="C11" s="52" t="s">
        <v>252</v>
      </c>
      <c r="D11" s="53">
        <v>79297696</v>
      </c>
      <c r="E11" s="53">
        <v>36</v>
      </c>
      <c r="F11" s="53">
        <v>780</v>
      </c>
      <c r="G11" s="53">
        <v>0</v>
      </c>
      <c r="H11" s="53">
        <v>751</v>
      </c>
      <c r="I11" s="53">
        <v>0</v>
      </c>
      <c r="J11" s="53">
        <v>0</v>
      </c>
      <c r="K11" s="53">
        <v>0</v>
      </c>
      <c r="L11" s="53">
        <v>0</v>
      </c>
      <c r="M11" s="53">
        <v>65</v>
      </c>
    </row>
    <row r="12" spans="1:13" x14ac:dyDescent="0.3">
      <c r="A12" s="52" t="s">
        <v>170</v>
      </c>
      <c r="B12" s="53">
        <v>9061548</v>
      </c>
      <c r="C12" s="52" t="s">
        <v>171</v>
      </c>
      <c r="D12" s="53">
        <v>6101665</v>
      </c>
      <c r="E12" s="53">
        <v>144</v>
      </c>
      <c r="F12" s="53">
        <v>1000</v>
      </c>
      <c r="G12" s="53">
        <v>0</v>
      </c>
      <c r="H12" s="53">
        <v>979</v>
      </c>
      <c r="I12" s="53">
        <v>0</v>
      </c>
      <c r="J12" s="53">
        <v>0</v>
      </c>
      <c r="K12" s="53">
        <v>0</v>
      </c>
      <c r="L12" s="53">
        <v>0</v>
      </c>
      <c r="M12" s="53">
        <v>165</v>
      </c>
    </row>
    <row r="13" spans="1:13" x14ac:dyDescent="0.3">
      <c r="A13" s="52" t="s">
        <v>170</v>
      </c>
      <c r="B13" s="53">
        <v>9061548</v>
      </c>
      <c r="C13" s="52" t="s">
        <v>207</v>
      </c>
      <c r="D13" s="53">
        <v>79901062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</row>
    <row r="14" spans="1:13" x14ac:dyDescent="0.3">
      <c r="A14" s="52" t="s">
        <v>170</v>
      </c>
      <c r="B14" s="53">
        <v>9061548</v>
      </c>
      <c r="C14" s="52" t="s">
        <v>213</v>
      </c>
      <c r="D14" s="53">
        <v>3822323</v>
      </c>
      <c r="E14" s="53">
        <v>4</v>
      </c>
      <c r="F14" s="53">
        <v>30</v>
      </c>
      <c r="G14" s="53">
        <v>0</v>
      </c>
      <c r="H14" s="53">
        <v>34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</row>
    <row r="15" spans="1:13" x14ac:dyDescent="0.3">
      <c r="A15" s="52" t="s">
        <v>170</v>
      </c>
      <c r="B15" s="53">
        <v>9061548</v>
      </c>
      <c r="C15" s="52" t="s">
        <v>214</v>
      </c>
      <c r="D15" s="53">
        <v>3822358</v>
      </c>
      <c r="E15" s="53">
        <v>0</v>
      </c>
      <c r="F15" s="53">
        <v>540</v>
      </c>
      <c r="G15" s="53">
        <v>0</v>
      </c>
      <c r="H15" s="53">
        <v>541</v>
      </c>
      <c r="I15" s="53">
        <v>0</v>
      </c>
      <c r="J15" s="53">
        <v>0</v>
      </c>
      <c r="K15" s="53">
        <v>0</v>
      </c>
      <c r="L15" s="53">
        <v>0</v>
      </c>
      <c r="M15" s="53">
        <v>-1</v>
      </c>
    </row>
    <row r="16" spans="1:13" x14ac:dyDescent="0.3">
      <c r="A16" s="52" t="s">
        <v>170</v>
      </c>
      <c r="B16" s="53">
        <v>9061548</v>
      </c>
      <c r="C16" s="52" t="s">
        <v>215</v>
      </c>
      <c r="D16" s="53">
        <v>3822366</v>
      </c>
      <c r="E16" s="53">
        <v>0</v>
      </c>
      <c r="F16" s="53">
        <v>300</v>
      </c>
      <c r="G16" s="53">
        <v>0</v>
      </c>
      <c r="H16" s="53">
        <v>299</v>
      </c>
      <c r="I16" s="53">
        <v>1</v>
      </c>
      <c r="J16" s="53">
        <v>0</v>
      </c>
      <c r="K16" s="53">
        <v>0</v>
      </c>
      <c r="L16" s="53">
        <v>0</v>
      </c>
      <c r="M16" s="53">
        <v>2</v>
      </c>
    </row>
    <row r="17" spans="1:13" x14ac:dyDescent="0.3">
      <c r="A17" s="52" t="s">
        <v>170</v>
      </c>
      <c r="B17" s="53">
        <v>9061548</v>
      </c>
      <c r="C17" s="52" t="s">
        <v>212</v>
      </c>
      <c r="D17" s="53">
        <v>3822331</v>
      </c>
      <c r="E17" s="53">
        <v>0</v>
      </c>
      <c r="F17" s="53">
        <v>440</v>
      </c>
      <c r="G17" s="53">
        <v>0</v>
      </c>
      <c r="H17" s="53">
        <v>441</v>
      </c>
      <c r="I17" s="53">
        <v>0</v>
      </c>
      <c r="J17" s="53">
        <v>0</v>
      </c>
      <c r="K17" s="53">
        <v>0</v>
      </c>
      <c r="L17" s="53">
        <v>0</v>
      </c>
      <c r="M17" s="53">
        <v>-1</v>
      </c>
    </row>
    <row r="18" spans="1:13" x14ac:dyDescent="0.3">
      <c r="A18" s="52" t="s">
        <v>170</v>
      </c>
      <c r="B18" s="53">
        <v>9061548</v>
      </c>
      <c r="C18" s="52" t="s">
        <v>216</v>
      </c>
      <c r="D18" s="53">
        <v>86212544</v>
      </c>
      <c r="E18" s="53">
        <v>0</v>
      </c>
      <c r="F18" s="53">
        <v>30</v>
      </c>
      <c r="G18" s="53">
        <v>0</v>
      </c>
      <c r="H18" s="53">
        <v>9</v>
      </c>
      <c r="I18" s="53">
        <v>0</v>
      </c>
      <c r="J18" s="53">
        <v>0</v>
      </c>
      <c r="K18" s="53">
        <v>0</v>
      </c>
      <c r="L18" s="53">
        <v>0</v>
      </c>
      <c r="M18" s="53">
        <v>21</v>
      </c>
    </row>
    <row r="19" spans="1:13" x14ac:dyDescent="0.3">
      <c r="A19" s="52" t="s">
        <v>170</v>
      </c>
      <c r="B19" s="53">
        <v>9061548</v>
      </c>
      <c r="C19" s="52" t="s">
        <v>218</v>
      </c>
      <c r="D19" s="53">
        <v>86228564</v>
      </c>
      <c r="E19" s="53">
        <v>14</v>
      </c>
      <c r="F19" s="53">
        <v>100</v>
      </c>
      <c r="G19" s="53">
        <v>0</v>
      </c>
      <c r="H19" s="53">
        <v>54</v>
      </c>
      <c r="I19" s="53">
        <v>0</v>
      </c>
      <c r="J19" s="53">
        <v>0</v>
      </c>
      <c r="K19" s="53">
        <v>0</v>
      </c>
      <c r="L19" s="53">
        <v>0</v>
      </c>
      <c r="M19" s="53">
        <v>60</v>
      </c>
    </row>
    <row r="20" spans="1:13" x14ac:dyDescent="0.3">
      <c r="A20" s="52" t="s">
        <v>170</v>
      </c>
      <c r="B20" s="53">
        <v>9061548</v>
      </c>
      <c r="C20" s="52" t="s">
        <v>217</v>
      </c>
      <c r="D20" s="53">
        <v>86232308</v>
      </c>
      <c r="E20" s="53">
        <v>30</v>
      </c>
      <c r="F20" s="53">
        <v>200</v>
      </c>
      <c r="G20" s="53">
        <v>0</v>
      </c>
      <c r="H20" s="53">
        <v>42</v>
      </c>
      <c r="I20" s="53">
        <v>0</v>
      </c>
      <c r="J20" s="53">
        <v>0</v>
      </c>
      <c r="K20" s="53">
        <v>0</v>
      </c>
      <c r="L20" s="53">
        <v>0</v>
      </c>
      <c r="M20" s="53">
        <v>188</v>
      </c>
    </row>
    <row r="21" spans="1:13" x14ac:dyDescent="0.3">
      <c r="A21" s="52" t="s">
        <v>170</v>
      </c>
      <c r="B21" s="53">
        <v>9061548</v>
      </c>
      <c r="C21" s="52" t="s">
        <v>172</v>
      </c>
      <c r="D21" s="53">
        <v>6077322</v>
      </c>
      <c r="E21" s="53">
        <v>92</v>
      </c>
      <c r="F21" s="53">
        <v>450</v>
      </c>
      <c r="G21" s="53">
        <v>0</v>
      </c>
      <c r="H21" s="53">
        <v>370</v>
      </c>
      <c r="I21" s="53">
        <v>0</v>
      </c>
      <c r="J21" s="53">
        <v>0</v>
      </c>
      <c r="K21" s="53">
        <v>0</v>
      </c>
      <c r="L21" s="53">
        <v>0</v>
      </c>
      <c r="M21" s="53">
        <v>172</v>
      </c>
    </row>
    <row r="22" spans="1:13" x14ac:dyDescent="0.3">
      <c r="A22" s="52" t="s">
        <v>170</v>
      </c>
      <c r="B22" s="53">
        <v>9061548</v>
      </c>
      <c r="C22" s="52" t="s">
        <v>173</v>
      </c>
      <c r="D22" s="53">
        <v>5999978</v>
      </c>
      <c r="E22" s="53">
        <v>86</v>
      </c>
      <c r="F22" s="53">
        <v>1420</v>
      </c>
      <c r="G22" s="53">
        <v>0</v>
      </c>
      <c r="H22" s="53">
        <v>1498</v>
      </c>
      <c r="I22" s="53">
        <v>12</v>
      </c>
      <c r="J22" s="53">
        <v>0</v>
      </c>
      <c r="K22" s="53">
        <v>0</v>
      </c>
      <c r="L22" s="53">
        <v>0</v>
      </c>
      <c r="M22" s="53">
        <v>20</v>
      </c>
    </row>
    <row r="23" spans="1:13" x14ac:dyDescent="0.3">
      <c r="A23" s="52" t="s">
        <v>170</v>
      </c>
      <c r="B23" s="53">
        <v>9061548</v>
      </c>
      <c r="C23" s="52" t="s">
        <v>174</v>
      </c>
      <c r="D23" s="53">
        <v>6112179</v>
      </c>
      <c r="E23" s="53">
        <v>55</v>
      </c>
      <c r="F23" s="53">
        <v>1680</v>
      </c>
      <c r="G23" s="53">
        <v>0</v>
      </c>
      <c r="H23" s="53">
        <v>1727</v>
      </c>
      <c r="I23" s="53">
        <v>1</v>
      </c>
      <c r="J23" s="53">
        <v>0</v>
      </c>
      <c r="K23" s="53">
        <v>0</v>
      </c>
      <c r="L23" s="53">
        <v>0</v>
      </c>
      <c r="M23" s="53">
        <v>9</v>
      </c>
    </row>
    <row r="24" spans="1:13" x14ac:dyDescent="0.3">
      <c r="A24" s="52" t="s">
        <v>170</v>
      </c>
      <c r="B24" s="53">
        <v>9061548</v>
      </c>
      <c r="C24" s="52" t="s">
        <v>175</v>
      </c>
      <c r="D24" s="53">
        <v>6113191</v>
      </c>
      <c r="E24" s="53">
        <v>40</v>
      </c>
      <c r="F24" s="53">
        <v>700</v>
      </c>
      <c r="G24" s="53">
        <v>0</v>
      </c>
      <c r="H24" s="53">
        <v>740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</row>
    <row r="25" spans="1:13" x14ac:dyDescent="0.3">
      <c r="A25" s="52" t="s">
        <v>170</v>
      </c>
      <c r="B25" s="53">
        <v>9061548</v>
      </c>
      <c r="C25" s="52" t="s">
        <v>219</v>
      </c>
      <c r="D25" s="53">
        <v>79722869</v>
      </c>
      <c r="E25" s="53">
        <v>0</v>
      </c>
      <c r="F25" s="53">
        <v>500</v>
      </c>
      <c r="G25" s="53">
        <v>0</v>
      </c>
      <c r="H25" s="53">
        <v>385</v>
      </c>
      <c r="I25" s="53">
        <v>0</v>
      </c>
      <c r="J25" s="53">
        <v>0</v>
      </c>
      <c r="K25" s="53">
        <v>0</v>
      </c>
      <c r="L25" s="53">
        <v>0</v>
      </c>
      <c r="M25" s="53">
        <v>115</v>
      </c>
    </row>
    <row r="26" spans="1:13" x14ac:dyDescent="0.3">
      <c r="A26" s="52" t="s">
        <v>170</v>
      </c>
      <c r="B26" s="53">
        <v>9061548</v>
      </c>
      <c r="C26" s="52" t="s">
        <v>221</v>
      </c>
      <c r="D26" s="53">
        <v>5708361</v>
      </c>
      <c r="E26" s="53">
        <v>0</v>
      </c>
      <c r="F26" s="53">
        <v>3300</v>
      </c>
      <c r="G26" s="53">
        <v>0</v>
      </c>
      <c r="H26" s="53">
        <v>3381</v>
      </c>
      <c r="I26" s="53">
        <v>81</v>
      </c>
      <c r="J26" s="53">
        <v>0</v>
      </c>
      <c r="K26" s="53">
        <v>0</v>
      </c>
      <c r="L26" s="53">
        <v>0</v>
      </c>
      <c r="M26" s="53">
        <v>0</v>
      </c>
    </row>
    <row r="27" spans="1:13" x14ac:dyDescent="0.3">
      <c r="A27" s="52" t="s">
        <v>170</v>
      </c>
      <c r="B27" s="53">
        <v>9061548</v>
      </c>
      <c r="C27" s="52" t="s">
        <v>176</v>
      </c>
      <c r="D27" s="53">
        <v>5699494</v>
      </c>
      <c r="E27" s="53">
        <v>12</v>
      </c>
      <c r="F27" s="53">
        <v>1280</v>
      </c>
      <c r="G27" s="53">
        <v>0</v>
      </c>
      <c r="H27" s="53">
        <v>1268</v>
      </c>
      <c r="I27" s="53">
        <v>0</v>
      </c>
      <c r="J27" s="53">
        <v>0</v>
      </c>
      <c r="K27" s="53">
        <v>0</v>
      </c>
      <c r="L27" s="53">
        <v>0</v>
      </c>
      <c r="M27" s="53">
        <v>24</v>
      </c>
    </row>
    <row r="28" spans="1:13" x14ac:dyDescent="0.3">
      <c r="A28" s="52" t="s">
        <v>170</v>
      </c>
      <c r="B28" s="53">
        <v>9061548</v>
      </c>
      <c r="C28" s="52" t="s">
        <v>220</v>
      </c>
      <c r="D28" s="53">
        <v>5704439</v>
      </c>
      <c r="E28" s="53">
        <v>10</v>
      </c>
      <c r="F28" s="53">
        <v>0</v>
      </c>
      <c r="G28" s="53">
        <v>0</v>
      </c>
      <c r="H28" s="53">
        <v>8</v>
      </c>
      <c r="I28" s="53">
        <v>0</v>
      </c>
      <c r="J28" s="53">
        <v>0</v>
      </c>
      <c r="K28" s="53">
        <v>0</v>
      </c>
      <c r="L28" s="53">
        <v>0</v>
      </c>
      <c r="M28" s="53">
        <v>2</v>
      </c>
    </row>
    <row r="29" spans="1:13" x14ac:dyDescent="0.3">
      <c r="A29" s="52" t="s">
        <v>170</v>
      </c>
      <c r="B29" s="53">
        <v>9061548</v>
      </c>
      <c r="C29" s="52" t="s">
        <v>177</v>
      </c>
      <c r="D29" s="53">
        <v>5703475</v>
      </c>
      <c r="E29" s="53">
        <v>100</v>
      </c>
      <c r="F29" s="53">
        <v>4600</v>
      </c>
      <c r="G29" s="53">
        <v>0</v>
      </c>
      <c r="H29" s="53">
        <v>4685</v>
      </c>
      <c r="I29" s="53">
        <v>10</v>
      </c>
      <c r="J29" s="53">
        <v>0</v>
      </c>
      <c r="K29" s="53">
        <v>0</v>
      </c>
      <c r="L29" s="53">
        <v>0</v>
      </c>
      <c r="M29" s="53">
        <v>25</v>
      </c>
    </row>
    <row r="30" spans="1:13" x14ac:dyDescent="0.3">
      <c r="A30" s="52" t="s">
        <v>170</v>
      </c>
      <c r="B30" s="53">
        <v>9061548</v>
      </c>
      <c r="C30" s="52" t="s">
        <v>222</v>
      </c>
      <c r="D30" s="53">
        <v>79710852</v>
      </c>
      <c r="E30" s="53">
        <v>0</v>
      </c>
      <c r="F30" s="53">
        <v>280</v>
      </c>
      <c r="G30" s="53">
        <v>0</v>
      </c>
      <c r="H30" s="53">
        <v>275</v>
      </c>
      <c r="I30" s="53">
        <v>0</v>
      </c>
      <c r="J30" s="53">
        <v>0</v>
      </c>
      <c r="K30" s="53">
        <v>0</v>
      </c>
      <c r="L30" s="53">
        <v>0</v>
      </c>
      <c r="M30" s="53">
        <v>5</v>
      </c>
    </row>
    <row r="31" spans="1:13" x14ac:dyDescent="0.3">
      <c r="A31" s="52" t="s">
        <v>170</v>
      </c>
      <c r="B31" s="53">
        <v>9061548</v>
      </c>
      <c r="C31" s="52" t="s">
        <v>178</v>
      </c>
      <c r="D31" s="53">
        <v>79735219</v>
      </c>
      <c r="E31" s="53">
        <v>87</v>
      </c>
      <c r="F31" s="53">
        <v>600</v>
      </c>
      <c r="G31" s="53">
        <v>0</v>
      </c>
      <c r="H31" s="53">
        <v>559</v>
      </c>
      <c r="I31" s="53">
        <v>0</v>
      </c>
      <c r="J31" s="53">
        <v>0</v>
      </c>
      <c r="K31" s="53">
        <v>0</v>
      </c>
      <c r="L31" s="53">
        <v>0</v>
      </c>
      <c r="M31" s="53">
        <v>128</v>
      </c>
    </row>
    <row r="32" spans="1:13" x14ac:dyDescent="0.3">
      <c r="A32" s="52" t="s">
        <v>170</v>
      </c>
      <c r="B32" s="53">
        <v>9061548</v>
      </c>
      <c r="C32" s="52" t="s">
        <v>179</v>
      </c>
      <c r="D32" s="53">
        <v>79985169</v>
      </c>
      <c r="E32" s="53">
        <v>106</v>
      </c>
      <c r="F32" s="53">
        <v>850</v>
      </c>
      <c r="G32" s="53">
        <v>0</v>
      </c>
      <c r="H32" s="53">
        <v>969</v>
      </c>
      <c r="I32" s="53">
        <v>0</v>
      </c>
      <c r="J32" s="53">
        <v>0</v>
      </c>
      <c r="K32" s="53">
        <v>0</v>
      </c>
      <c r="L32" s="53">
        <v>0</v>
      </c>
      <c r="M32" s="53">
        <v>-13</v>
      </c>
    </row>
    <row r="33" spans="1:13" x14ac:dyDescent="0.3">
      <c r="A33" s="52" t="s">
        <v>170</v>
      </c>
      <c r="B33" s="53">
        <v>9061548</v>
      </c>
      <c r="C33" s="52" t="s">
        <v>180</v>
      </c>
      <c r="D33" s="53">
        <v>4299026</v>
      </c>
      <c r="E33" s="53">
        <v>5</v>
      </c>
      <c r="F33" s="53">
        <v>100</v>
      </c>
      <c r="G33" s="53">
        <v>0</v>
      </c>
      <c r="H33" s="53">
        <v>105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</row>
    <row r="34" spans="1:13" x14ac:dyDescent="0.3">
      <c r="A34" s="52" t="s">
        <v>170</v>
      </c>
      <c r="B34" s="53">
        <v>9061548</v>
      </c>
      <c r="C34" s="52" t="s">
        <v>181</v>
      </c>
      <c r="D34" s="53">
        <v>85402838</v>
      </c>
      <c r="E34" s="53">
        <v>40</v>
      </c>
      <c r="F34" s="53">
        <v>1200</v>
      </c>
      <c r="G34" s="53">
        <v>0</v>
      </c>
      <c r="H34" s="53">
        <v>1174</v>
      </c>
      <c r="I34" s="53">
        <v>0</v>
      </c>
      <c r="J34" s="53">
        <v>0</v>
      </c>
      <c r="K34" s="53">
        <v>0</v>
      </c>
      <c r="L34" s="53">
        <v>0</v>
      </c>
      <c r="M34" s="53">
        <v>66</v>
      </c>
    </row>
    <row r="35" spans="1:13" x14ac:dyDescent="0.3">
      <c r="A35" s="52" t="s">
        <v>170</v>
      </c>
      <c r="B35" s="53">
        <v>9061548</v>
      </c>
      <c r="C35" s="52" t="s">
        <v>182</v>
      </c>
      <c r="D35" s="53">
        <v>84082430</v>
      </c>
      <c r="E35" s="53">
        <v>0</v>
      </c>
      <c r="F35" s="53">
        <v>240</v>
      </c>
      <c r="G35" s="53">
        <v>0</v>
      </c>
      <c r="H35" s="53">
        <v>236</v>
      </c>
      <c r="I35" s="53">
        <v>34</v>
      </c>
      <c r="J35" s="53">
        <v>0</v>
      </c>
      <c r="K35" s="53">
        <v>0</v>
      </c>
      <c r="L35" s="53">
        <v>0</v>
      </c>
      <c r="M35" s="53">
        <v>38</v>
      </c>
    </row>
    <row r="36" spans="1:13" x14ac:dyDescent="0.3">
      <c r="A36" s="52" t="s">
        <v>170</v>
      </c>
      <c r="B36" s="53">
        <v>9061548</v>
      </c>
      <c r="C36" s="52" t="s">
        <v>183</v>
      </c>
      <c r="D36" s="53">
        <v>84065757</v>
      </c>
      <c r="E36" s="53">
        <v>37</v>
      </c>
      <c r="F36" s="53">
        <v>750</v>
      </c>
      <c r="G36" s="53">
        <v>0</v>
      </c>
      <c r="H36" s="53">
        <v>770</v>
      </c>
      <c r="I36" s="53">
        <v>0</v>
      </c>
      <c r="J36" s="53">
        <v>0</v>
      </c>
      <c r="K36" s="53">
        <v>0</v>
      </c>
      <c r="L36" s="53">
        <v>0</v>
      </c>
      <c r="M36" s="53">
        <v>17</v>
      </c>
    </row>
    <row r="37" spans="1:13" x14ac:dyDescent="0.3">
      <c r="A37" s="52" t="s">
        <v>170</v>
      </c>
      <c r="B37" s="53">
        <v>9061548</v>
      </c>
      <c r="C37" s="52" t="s">
        <v>184</v>
      </c>
      <c r="D37" s="53">
        <v>79305885</v>
      </c>
      <c r="E37" s="53">
        <v>243</v>
      </c>
      <c r="F37" s="53">
        <v>200</v>
      </c>
      <c r="G37" s="53">
        <v>0</v>
      </c>
      <c r="H37" s="53">
        <v>322</v>
      </c>
      <c r="I37" s="53">
        <v>1</v>
      </c>
      <c r="J37" s="53">
        <v>0</v>
      </c>
      <c r="K37" s="53">
        <v>0</v>
      </c>
      <c r="L37" s="53">
        <v>0</v>
      </c>
      <c r="M37" s="53">
        <v>122</v>
      </c>
    </row>
    <row r="38" spans="1:13" x14ac:dyDescent="0.3">
      <c r="A38" s="52" t="s">
        <v>170</v>
      </c>
      <c r="B38" s="53">
        <v>9061548</v>
      </c>
      <c r="C38" s="52" t="s">
        <v>253</v>
      </c>
      <c r="D38" s="53">
        <v>79266197</v>
      </c>
      <c r="E38" s="53">
        <v>33</v>
      </c>
      <c r="F38" s="53">
        <v>80</v>
      </c>
      <c r="G38" s="53">
        <v>0</v>
      </c>
      <c r="H38" s="53">
        <v>95</v>
      </c>
      <c r="I38" s="53">
        <v>0</v>
      </c>
      <c r="J38" s="53">
        <v>0</v>
      </c>
      <c r="K38" s="53">
        <v>0</v>
      </c>
      <c r="L38" s="53">
        <v>0</v>
      </c>
      <c r="M38" s="53">
        <v>18</v>
      </c>
    </row>
    <row r="39" spans="1:13" x14ac:dyDescent="0.3">
      <c r="A39" s="52" t="s">
        <v>170</v>
      </c>
      <c r="B39" s="53">
        <v>9061548</v>
      </c>
      <c r="C39" s="52" t="s">
        <v>185</v>
      </c>
      <c r="D39" s="53">
        <v>79224699</v>
      </c>
      <c r="E39" s="53">
        <v>18</v>
      </c>
      <c r="F39" s="53">
        <v>200</v>
      </c>
      <c r="G39" s="53">
        <v>0</v>
      </c>
      <c r="H39" s="53">
        <v>187</v>
      </c>
      <c r="I39" s="53">
        <v>1</v>
      </c>
      <c r="J39" s="53">
        <v>0</v>
      </c>
      <c r="K39" s="53">
        <v>0</v>
      </c>
      <c r="L39" s="53">
        <v>0</v>
      </c>
      <c r="M39" s="53">
        <v>32</v>
      </c>
    </row>
    <row r="40" spans="1:13" x14ac:dyDescent="0.3">
      <c r="A40" s="52" t="s">
        <v>170</v>
      </c>
      <c r="B40" s="53">
        <v>9061548</v>
      </c>
      <c r="C40" s="52" t="s">
        <v>254</v>
      </c>
      <c r="D40" s="53">
        <v>80183291</v>
      </c>
      <c r="E40" s="53">
        <v>4</v>
      </c>
      <c r="F40" s="53">
        <v>32</v>
      </c>
      <c r="G40" s="53">
        <v>0</v>
      </c>
      <c r="H40" s="53">
        <v>28</v>
      </c>
      <c r="I40" s="53">
        <v>0</v>
      </c>
      <c r="J40" s="53">
        <v>0</v>
      </c>
      <c r="K40" s="53">
        <v>0</v>
      </c>
      <c r="L40" s="53">
        <v>0</v>
      </c>
      <c r="M40" s="53">
        <v>8</v>
      </c>
    </row>
    <row r="41" spans="1:13" x14ac:dyDescent="0.3">
      <c r="A41" s="52" t="s">
        <v>170</v>
      </c>
      <c r="B41" s="53">
        <v>9061548</v>
      </c>
      <c r="C41" s="52" t="s">
        <v>280</v>
      </c>
      <c r="D41" s="53">
        <v>81016984</v>
      </c>
      <c r="E41" s="53">
        <v>0</v>
      </c>
      <c r="F41" s="53">
        <v>40</v>
      </c>
      <c r="G41" s="53">
        <v>0</v>
      </c>
      <c r="H41" s="53">
        <v>40</v>
      </c>
      <c r="I41" s="53">
        <v>0</v>
      </c>
      <c r="J41" s="53">
        <v>0</v>
      </c>
      <c r="K41" s="53">
        <v>0</v>
      </c>
      <c r="L41" s="53">
        <v>0</v>
      </c>
      <c r="M41" s="53">
        <v>0</v>
      </c>
    </row>
    <row r="42" spans="1:13" x14ac:dyDescent="0.3">
      <c r="A42" s="52" t="s">
        <v>170</v>
      </c>
      <c r="B42" s="53">
        <v>9061548</v>
      </c>
      <c r="C42" s="52" t="s">
        <v>279</v>
      </c>
      <c r="D42" s="53">
        <v>80942990</v>
      </c>
      <c r="E42" s="53">
        <v>0</v>
      </c>
      <c r="F42" s="53">
        <v>100</v>
      </c>
      <c r="G42" s="53">
        <v>0</v>
      </c>
      <c r="H42" s="53">
        <v>50</v>
      </c>
      <c r="I42" s="53">
        <v>0</v>
      </c>
      <c r="J42" s="53">
        <v>0</v>
      </c>
      <c r="K42" s="53">
        <v>0</v>
      </c>
      <c r="L42" s="53">
        <v>0</v>
      </c>
      <c r="M42" s="53">
        <v>50</v>
      </c>
    </row>
    <row r="43" spans="1:13" x14ac:dyDescent="0.3">
      <c r="A43" s="52" t="s">
        <v>170</v>
      </c>
      <c r="B43" s="53">
        <v>9061548</v>
      </c>
      <c r="C43" s="52" t="s">
        <v>186</v>
      </c>
      <c r="D43" s="53">
        <v>79682271</v>
      </c>
      <c r="E43" s="53">
        <v>0</v>
      </c>
      <c r="F43" s="53">
        <v>80</v>
      </c>
      <c r="G43" s="53">
        <v>0</v>
      </c>
      <c r="H43" s="53">
        <v>80</v>
      </c>
      <c r="I43" s="53">
        <v>0</v>
      </c>
      <c r="J43" s="53">
        <v>0</v>
      </c>
      <c r="K43" s="53">
        <v>0</v>
      </c>
      <c r="L43" s="53">
        <v>0</v>
      </c>
      <c r="M43" s="53">
        <v>0</v>
      </c>
    </row>
    <row r="44" spans="1:13" x14ac:dyDescent="0.3">
      <c r="A44" s="52" t="s">
        <v>170</v>
      </c>
      <c r="B44" s="53">
        <v>9061548</v>
      </c>
      <c r="C44" s="52" t="s">
        <v>187</v>
      </c>
      <c r="D44" s="53">
        <v>79629125</v>
      </c>
      <c r="E44" s="53">
        <v>0</v>
      </c>
      <c r="F44" s="53">
        <v>200</v>
      </c>
      <c r="G44" s="53">
        <v>0</v>
      </c>
      <c r="H44" s="53">
        <v>200</v>
      </c>
      <c r="I44" s="53">
        <v>0</v>
      </c>
      <c r="J44" s="53">
        <v>0</v>
      </c>
      <c r="K44" s="53">
        <v>0</v>
      </c>
      <c r="L44" s="53">
        <v>0</v>
      </c>
      <c r="M44" s="53">
        <v>0</v>
      </c>
    </row>
    <row r="45" spans="1:13" x14ac:dyDescent="0.3">
      <c r="A45" s="52" t="s">
        <v>170</v>
      </c>
      <c r="B45" s="53">
        <v>9061548</v>
      </c>
      <c r="C45" s="52" t="s">
        <v>188</v>
      </c>
      <c r="D45" s="53">
        <v>85760270</v>
      </c>
      <c r="E45" s="53">
        <v>59</v>
      </c>
      <c r="F45" s="53">
        <v>140</v>
      </c>
      <c r="G45" s="53">
        <v>0</v>
      </c>
      <c r="H45" s="53">
        <v>92</v>
      </c>
      <c r="I45" s="53">
        <v>4</v>
      </c>
      <c r="J45" s="53">
        <v>0</v>
      </c>
      <c r="K45" s="53">
        <v>0</v>
      </c>
      <c r="L45" s="53">
        <v>0</v>
      </c>
      <c r="M45" s="53">
        <v>111</v>
      </c>
    </row>
    <row r="46" spans="1:13" x14ac:dyDescent="0.3">
      <c r="A46" s="52" t="s">
        <v>170</v>
      </c>
      <c r="B46" s="53">
        <v>9061548</v>
      </c>
      <c r="C46" s="52" t="s">
        <v>224</v>
      </c>
      <c r="D46" s="53">
        <v>85811770</v>
      </c>
      <c r="E46" s="53">
        <v>0</v>
      </c>
      <c r="F46" s="53">
        <v>216</v>
      </c>
      <c r="G46" s="53">
        <v>0</v>
      </c>
      <c r="H46" s="53">
        <v>216</v>
      </c>
      <c r="I46" s="53">
        <v>0</v>
      </c>
      <c r="J46" s="53">
        <v>0</v>
      </c>
      <c r="K46" s="53">
        <v>0</v>
      </c>
      <c r="L46" s="53">
        <v>0</v>
      </c>
      <c r="M46" s="53">
        <v>0</v>
      </c>
    </row>
    <row r="47" spans="1:13" x14ac:dyDescent="0.3">
      <c r="A47" s="52" t="s">
        <v>170</v>
      </c>
      <c r="B47" s="53">
        <v>9061548</v>
      </c>
      <c r="C47" s="52" t="s">
        <v>255</v>
      </c>
      <c r="D47" s="53">
        <v>3823907</v>
      </c>
      <c r="E47" s="53">
        <v>0</v>
      </c>
      <c r="F47" s="53">
        <v>10</v>
      </c>
      <c r="G47" s="53">
        <v>0</v>
      </c>
      <c r="H47" s="53">
        <v>10</v>
      </c>
      <c r="I47" s="53">
        <v>0</v>
      </c>
      <c r="J47" s="53">
        <v>0</v>
      </c>
      <c r="K47" s="53">
        <v>0</v>
      </c>
      <c r="L47" s="53">
        <v>0</v>
      </c>
      <c r="M47" s="53">
        <v>0</v>
      </c>
    </row>
    <row r="48" spans="1:13" x14ac:dyDescent="0.3">
      <c r="A48" s="52" t="s">
        <v>170</v>
      </c>
      <c r="B48" s="53">
        <v>9061548</v>
      </c>
      <c r="C48" s="52" t="s">
        <v>226</v>
      </c>
      <c r="D48" s="53">
        <v>80034733</v>
      </c>
      <c r="E48" s="53">
        <v>0</v>
      </c>
      <c r="F48" s="53">
        <v>400</v>
      </c>
      <c r="G48" s="53">
        <v>0</v>
      </c>
      <c r="H48" s="53">
        <v>400</v>
      </c>
      <c r="I48" s="53">
        <v>0</v>
      </c>
      <c r="J48" s="53">
        <v>0</v>
      </c>
      <c r="K48" s="53">
        <v>0</v>
      </c>
      <c r="L48" s="53">
        <v>0</v>
      </c>
      <c r="M48" s="53">
        <v>0</v>
      </c>
    </row>
    <row r="49" spans="1:13" x14ac:dyDescent="0.3">
      <c r="A49" s="52" t="s">
        <v>170</v>
      </c>
      <c r="B49" s="53">
        <v>9061548</v>
      </c>
      <c r="C49" s="52" t="s">
        <v>225</v>
      </c>
      <c r="D49" s="53">
        <v>84995681</v>
      </c>
      <c r="E49" s="53">
        <v>44</v>
      </c>
      <c r="F49" s="53">
        <v>120</v>
      </c>
      <c r="G49" s="53">
        <v>0</v>
      </c>
      <c r="H49" s="53">
        <v>164</v>
      </c>
      <c r="I49" s="53">
        <v>1</v>
      </c>
      <c r="J49" s="53">
        <v>0</v>
      </c>
      <c r="K49" s="53">
        <v>0</v>
      </c>
      <c r="L49" s="53">
        <v>0</v>
      </c>
      <c r="M49" s="53">
        <v>1</v>
      </c>
    </row>
    <row r="50" spans="1:13" x14ac:dyDescent="0.3">
      <c r="A50" s="52" t="s">
        <v>170</v>
      </c>
      <c r="B50" s="53">
        <v>9061548</v>
      </c>
      <c r="C50" s="52" t="s">
        <v>189</v>
      </c>
      <c r="D50" s="53">
        <v>79664141</v>
      </c>
      <c r="E50" s="53">
        <v>0</v>
      </c>
      <c r="F50" s="53">
        <v>650</v>
      </c>
      <c r="G50" s="53">
        <v>0</v>
      </c>
      <c r="H50" s="53">
        <v>614</v>
      </c>
      <c r="I50" s="53">
        <v>0</v>
      </c>
      <c r="J50" s="53">
        <v>0</v>
      </c>
      <c r="K50" s="53">
        <v>0</v>
      </c>
      <c r="L50" s="53">
        <v>0</v>
      </c>
      <c r="M50" s="53">
        <v>36</v>
      </c>
    </row>
    <row r="51" spans="1:13" x14ac:dyDescent="0.3">
      <c r="A51" s="52" t="s">
        <v>170</v>
      </c>
      <c r="B51" s="53">
        <v>9061548</v>
      </c>
      <c r="C51" s="52" t="s">
        <v>282</v>
      </c>
      <c r="D51" s="53">
        <v>79641176</v>
      </c>
      <c r="E51" s="53">
        <v>0</v>
      </c>
      <c r="F51" s="53">
        <v>20</v>
      </c>
      <c r="G51" s="53">
        <v>0</v>
      </c>
      <c r="H51" s="53">
        <v>20</v>
      </c>
      <c r="I51" s="53">
        <v>0</v>
      </c>
      <c r="J51" s="53">
        <v>0</v>
      </c>
      <c r="K51" s="53">
        <v>0</v>
      </c>
      <c r="L51" s="53">
        <v>0</v>
      </c>
      <c r="M51" s="53">
        <v>0</v>
      </c>
    </row>
    <row r="52" spans="1:13" x14ac:dyDescent="0.3">
      <c r="A52" s="52" t="s">
        <v>170</v>
      </c>
      <c r="B52" s="53">
        <v>9061548</v>
      </c>
      <c r="C52" s="52" t="s">
        <v>190</v>
      </c>
      <c r="D52" s="53">
        <v>79215304</v>
      </c>
      <c r="E52" s="53">
        <v>298</v>
      </c>
      <c r="F52" s="53">
        <v>6400</v>
      </c>
      <c r="G52" s="53">
        <v>0</v>
      </c>
      <c r="H52" s="53">
        <v>4330</v>
      </c>
      <c r="I52" s="53">
        <v>0</v>
      </c>
      <c r="J52" s="53">
        <v>0</v>
      </c>
      <c r="K52" s="53">
        <v>0</v>
      </c>
      <c r="L52" s="53">
        <v>0</v>
      </c>
      <c r="M52" s="53">
        <v>2368</v>
      </c>
    </row>
    <row r="53" spans="1:13" x14ac:dyDescent="0.3">
      <c r="A53" s="52" t="s">
        <v>170</v>
      </c>
      <c r="B53" s="53">
        <v>9061548</v>
      </c>
      <c r="C53" s="52" t="s">
        <v>229</v>
      </c>
      <c r="D53" s="53">
        <v>6005062</v>
      </c>
      <c r="E53" s="53">
        <v>2</v>
      </c>
      <c r="F53" s="53">
        <v>100</v>
      </c>
      <c r="G53" s="53">
        <v>0</v>
      </c>
      <c r="H53" s="53">
        <v>97</v>
      </c>
      <c r="I53" s="53">
        <v>0</v>
      </c>
      <c r="J53" s="53">
        <v>0</v>
      </c>
      <c r="K53" s="53">
        <v>0</v>
      </c>
      <c r="L53" s="53">
        <v>0</v>
      </c>
      <c r="M53" s="53">
        <v>5</v>
      </c>
    </row>
    <row r="54" spans="1:13" x14ac:dyDescent="0.3">
      <c r="A54" s="52" t="s">
        <v>170</v>
      </c>
      <c r="B54" s="53">
        <v>9061548</v>
      </c>
      <c r="C54" s="52" t="s">
        <v>230</v>
      </c>
      <c r="D54" s="53">
        <v>6003167</v>
      </c>
      <c r="E54" s="53">
        <v>32</v>
      </c>
      <c r="F54" s="53">
        <v>440</v>
      </c>
      <c r="G54" s="53">
        <v>0</v>
      </c>
      <c r="H54" s="53">
        <v>243</v>
      </c>
      <c r="I54" s="53">
        <v>1</v>
      </c>
      <c r="J54" s="53">
        <v>0</v>
      </c>
      <c r="K54" s="53">
        <v>0</v>
      </c>
      <c r="L54" s="53">
        <v>0</v>
      </c>
      <c r="M54" s="53">
        <v>230</v>
      </c>
    </row>
    <row r="55" spans="1:13" x14ac:dyDescent="0.3">
      <c r="A55" s="52" t="s">
        <v>170</v>
      </c>
      <c r="B55" s="53">
        <v>9061548</v>
      </c>
      <c r="C55" s="52" t="s">
        <v>231</v>
      </c>
      <c r="D55" s="53">
        <v>6005291</v>
      </c>
      <c r="E55" s="53">
        <v>34</v>
      </c>
      <c r="F55" s="53">
        <v>580</v>
      </c>
      <c r="G55" s="53">
        <v>0</v>
      </c>
      <c r="H55" s="53">
        <v>557</v>
      </c>
      <c r="I55" s="53">
        <v>0</v>
      </c>
      <c r="J55" s="53">
        <v>0</v>
      </c>
      <c r="K55" s="53">
        <v>0</v>
      </c>
      <c r="L55" s="53">
        <v>0</v>
      </c>
      <c r="M55" s="53">
        <v>57</v>
      </c>
    </row>
    <row r="56" spans="1:13" x14ac:dyDescent="0.3">
      <c r="A56" s="52" t="s">
        <v>170</v>
      </c>
      <c r="B56" s="53">
        <v>9061548</v>
      </c>
      <c r="C56" s="52" t="s">
        <v>228</v>
      </c>
      <c r="D56" s="53">
        <v>5980436</v>
      </c>
      <c r="E56" s="53">
        <v>39</v>
      </c>
      <c r="F56" s="53">
        <v>0</v>
      </c>
      <c r="G56" s="53">
        <v>0</v>
      </c>
      <c r="H56" s="53">
        <v>39</v>
      </c>
      <c r="I56" s="53">
        <v>0</v>
      </c>
      <c r="J56" s="53">
        <v>0</v>
      </c>
      <c r="K56" s="53">
        <v>0</v>
      </c>
      <c r="L56" s="53">
        <v>0</v>
      </c>
      <c r="M56" s="53">
        <v>0</v>
      </c>
    </row>
    <row r="57" spans="1:13" x14ac:dyDescent="0.3">
      <c r="A57" s="52" t="s">
        <v>170</v>
      </c>
      <c r="B57" s="53">
        <v>9061548</v>
      </c>
      <c r="C57" s="52" t="s">
        <v>191</v>
      </c>
      <c r="D57" s="53">
        <v>84470481</v>
      </c>
      <c r="E57" s="53">
        <v>10</v>
      </c>
      <c r="F57" s="53">
        <v>150</v>
      </c>
      <c r="G57" s="53">
        <v>0</v>
      </c>
      <c r="H57" s="53">
        <v>47</v>
      </c>
      <c r="I57" s="53">
        <v>1</v>
      </c>
      <c r="J57" s="53">
        <v>0</v>
      </c>
      <c r="K57" s="53">
        <v>0</v>
      </c>
      <c r="L57" s="53">
        <v>0</v>
      </c>
      <c r="M57" s="53">
        <v>114</v>
      </c>
    </row>
    <row r="58" spans="1:13" x14ac:dyDescent="0.3">
      <c r="A58" s="52" t="s">
        <v>170</v>
      </c>
      <c r="B58" s="53">
        <v>9061548</v>
      </c>
      <c r="C58" s="52" t="s">
        <v>232</v>
      </c>
      <c r="D58" s="53">
        <v>80563523</v>
      </c>
      <c r="E58" s="53">
        <v>0</v>
      </c>
      <c r="F58" s="53">
        <v>15</v>
      </c>
      <c r="G58" s="53">
        <v>0</v>
      </c>
      <c r="H58" s="53">
        <v>14</v>
      </c>
      <c r="I58" s="53">
        <v>0</v>
      </c>
      <c r="J58" s="53">
        <v>0</v>
      </c>
      <c r="K58" s="53">
        <v>0</v>
      </c>
      <c r="L58" s="53">
        <v>0</v>
      </c>
      <c r="M58" s="53">
        <v>1</v>
      </c>
    </row>
    <row r="59" spans="1:13" x14ac:dyDescent="0.3">
      <c r="A59" s="52" t="s">
        <v>170</v>
      </c>
      <c r="B59" s="53">
        <v>9061548</v>
      </c>
      <c r="C59" s="52" t="s">
        <v>192</v>
      </c>
      <c r="D59" s="53">
        <v>80491085</v>
      </c>
      <c r="E59" s="53">
        <v>0</v>
      </c>
      <c r="F59" s="53">
        <v>200</v>
      </c>
      <c r="G59" s="53">
        <v>0</v>
      </c>
      <c r="H59" s="53">
        <v>116</v>
      </c>
      <c r="I59" s="53">
        <v>1</v>
      </c>
      <c r="J59" s="53">
        <v>0</v>
      </c>
      <c r="K59" s="53">
        <v>0</v>
      </c>
      <c r="L59" s="53">
        <v>0</v>
      </c>
      <c r="M59" s="53">
        <v>85</v>
      </c>
    </row>
    <row r="60" spans="1:13" x14ac:dyDescent="0.3">
      <c r="A60" s="52" t="s">
        <v>170</v>
      </c>
      <c r="B60" s="53">
        <v>9061548</v>
      </c>
      <c r="C60" s="52" t="s">
        <v>256</v>
      </c>
      <c r="D60" s="53">
        <v>80549652</v>
      </c>
      <c r="E60" s="53">
        <v>38</v>
      </c>
      <c r="F60" s="53">
        <v>0</v>
      </c>
      <c r="G60" s="53">
        <v>0</v>
      </c>
      <c r="H60" s="53">
        <v>38</v>
      </c>
      <c r="I60" s="53">
        <v>0</v>
      </c>
      <c r="J60" s="53">
        <v>0</v>
      </c>
      <c r="K60" s="53">
        <v>0</v>
      </c>
      <c r="L60" s="53">
        <v>0</v>
      </c>
      <c r="M60" s="53">
        <v>0</v>
      </c>
    </row>
    <row r="61" spans="1:13" x14ac:dyDescent="0.3">
      <c r="A61" s="52" t="s">
        <v>170</v>
      </c>
      <c r="B61" s="53">
        <v>9061548</v>
      </c>
      <c r="C61" s="52" t="s">
        <v>193</v>
      </c>
      <c r="D61" s="53">
        <v>80199414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3">
        <v>0</v>
      </c>
      <c r="M61" s="53">
        <v>0</v>
      </c>
    </row>
    <row r="62" spans="1:13" x14ac:dyDescent="0.3">
      <c r="A62" s="52" t="s">
        <v>170</v>
      </c>
      <c r="B62" s="53">
        <v>9061548</v>
      </c>
      <c r="C62" s="52" t="s">
        <v>208</v>
      </c>
      <c r="D62" s="53">
        <v>80994974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3">
        <v>0</v>
      </c>
      <c r="M62" s="53">
        <v>0</v>
      </c>
    </row>
    <row r="63" spans="1:13" x14ac:dyDescent="0.3">
      <c r="A63" s="52" t="s">
        <v>170</v>
      </c>
      <c r="B63" s="53">
        <v>9061548</v>
      </c>
      <c r="C63" s="52" t="s">
        <v>233</v>
      </c>
      <c r="D63" s="53">
        <v>5997541</v>
      </c>
      <c r="E63" s="53">
        <v>0</v>
      </c>
      <c r="F63" s="53">
        <v>50</v>
      </c>
      <c r="G63" s="53">
        <v>0</v>
      </c>
      <c r="H63" s="53">
        <v>50</v>
      </c>
      <c r="I63" s="53">
        <v>0</v>
      </c>
      <c r="J63" s="53">
        <v>0</v>
      </c>
      <c r="K63" s="53">
        <v>0</v>
      </c>
      <c r="L63" s="53">
        <v>0</v>
      </c>
      <c r="M63" s="53">
        <v>0</v>
      </c>
    </row>
    <row r="64" spans="1:13" x14ac:dyDescent="0.3">
      <c r="A64" s="52" t="s">
        <v>170</v>
      </c>
      <c r="B64" s="53">
        <v>9061548</v>
      </c>
      <c r="C64" s="52" t="s">
        <v>257</v>
      </c>
      <c r="D64" s="53">
        <v>79556837</v>
      </c>
      <c r="E64" s="53">
        <v>0</v>
      </c>
      <c r="F64" s="53">
        <v>30</v>
      </c>
      <c r="G64" s="53">
        <v>0</v>
      </c>
      <c r="H64" s="53">
        <v>30</v>
      </c>
      <c r="I64" s="53">
        <v>0</v>
      </c>
      <c r="J64" s="53">
        <v>0</v>
      </c>
      <c r="K64" s="53">
        <v>0</v>
      </c>
      <c r="L64" s="53">
        <v>0</v>
      </c>
      <c r="M64" s="53">
        <v>0</v>
      </c>
    </row>
    <row r="65" spans="1:13" x14ac:dyDescent="0.3">
      <c r="A65" s="52" t="s">
        <v>170</v>
      </c>
      <c r="B65" s="53">
        <v>9061548</v>
      </c>
      <c r="C65" s="52" t="s">
        <v>235</v>
      </c>
      <c r="D65" s="53">
        <v>79679505</v>
      </c>
      <c r="E65" s="53">
        <v>10</v>
      </c>
      <c r="F65" s="53">
        <v>400</v>
      </c>
      <c r="G65" s="53">
        <v>0</v>
      </c>
      <c r="H65" s="53">
        <v>384</v>
      </c>
      <c r="I65" s="53">
        <v>0</v>
      </c>
      <c r="J65" s="53">
        <v>0</v>
      </c>
      <c r="K65" s="53">
        <v>0</v>
      </c>
      <c r="L65" s="53">
        <v>0</v>
      </c>
      <c r="M65" s="53">
        <v>26</v>
      </c>
    </row>
    <row r="66" spans="1:13" x14ac:dyDescent="0.3">
      <c r="A66" s="52" t="s">
        <v>170</v>
      </c>
      <c r="B66" s="53">
        <v>9061548</v>
      </c>
      <c r="C66" s="52" t="s">
        <v>234</v>
      </c>
      <c r="D66" s="53">
        <v>79722605</v>
      </c>
      <c r="E66" s="53">
        <v>0</v>
      </c>
      <c r="F66" s="53">
        <v>200</v>
      </c>
      <c r="G66" s="53">
        <v>0</v>
      </c>
      <c r="H66" s="53">
        <v>200</v>
      </c>
      <c r="I66" s="53">
        <v>0</v>
      </c>
      <c r="J66" s="53">
        <v>0</v>
      </c>
      <c r="K66" s="53">
        <v>0</v>
      </c>
      <c r="L66" s="53">
        <v>0</v>
      </c>
      <c r="M66" s="53">
        <v>0</v>
      </c>
    </row>
    <row r="67" spans="1:13" x14ac:dyDescent="0.3">
      <c r="A67" s="52" t="s">
        <v>170</v>
      </c>
      <c r="B67" s="53">
        <v>9061548</v>
      </c>
      <c r="C67" s="52" t="s">
        <v>206</v>
      </c>
      <c r="D67" s="53">
        <v>81714150</v>
      </c>
      <c r="E67" s="53">
        <v>20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3">
        <v>0</v>
      </c>
      <c r="M67" s="53">
        <v>20</v>
      </c>
    </row>
    <row r="68" spans="1:13" x14ac:dyDescent="0.3">
      <c r="A68" s="52" t="s">
        <v>170</v>
      </c>
      <c r="B68" s="53">
        <v>9061548</v>
      </c>
      <c r="C68" s="52" t="s">
        <v>194</v>
      </c>
      <c r="D68" s="53">
        <v>80580061</v>
      </c>
      <c r="E68" s="53">
        <v>0</v>
      </c>
      <c r="F68" s="53">
        <v>1358</v>
      </c>
      <c r="G68" s="53">
        <v>0</v>
      </c>
      <c r="H68" s="53">
        <v>1317</v>
      </c>
      <c r="I68" s="53">
        <v>0</v>
      </c>
      <c r="J68" s="53">
        <v>0</v>
      </c>
      <c r="K68" s="53">
        <v>0</v>
      </c>
      <c r="L68" s="53">
        <v>0</v>
      </c>
      <c r="M68" s="53">
        <v>41</v>
      </c>
    </row>
    <row r="69" spans="1:13" x14ac:dyDescent="0.3">
      <c r="A69" s="52" t="s">
        <v>170</v>
      </c>
      <c r="B69" s="53">
        <v>9061548</v>
      </c>
      <c r="C69" s="52" t="s">
        <v>258</v>
      </c>
      <c r="D69" s="53">
        <v>80899920</v>
      </c>
      <c r="E69" s="53">
        <v>0</v>
      </c>
      <c r="F69" s="53">
        <v>800</v>
      </c>
      <c r="G69" s="53">
        <v>0</v>
      </c>
      <c r="H69" s="53">
        <v>621</v>
      </c>
      <c r="I69" s="53">
        <v>17</v>
      </c>
      <c r="J69" s="53">
        <v>0</v>
      </c>
      <c r="K69" s="53">
        <v>0</v>
      </c>
      <c r="L69" s="53">
        <v>0</v>
      </c>
      <c r="M69" s="53">
        <v>196</v>
      </c>
    </row>
    <row r="70" spans="1:13" x14ac:dyDescent="0.3">
      <c r="A70" s="52" t="s">
        <v>170</v>
      </c>
      <c r="B70" s="53">
        <v>9061548</v>
      </c>
      <c r="C70" s="52" t="s">
        <v>236</v>
      </c>
      <c r="D70" s="53">
        <v>79198698</v>
      </c>
      <c r="E70" s="53">
        <v>0</v>
      </c>
      <c r="F70" s="53">
        <v>20</v>
      </c>
      <c r="G70" s="53">
        <v>0</v>
      </c>
      <c r="H70" s="53">
        <v>8</v>
      </c>
      <c r="I70" s="53">
        <v>0</v>
      </c>
      <c r="J70" s="53">
        <v>0</v>
      </c>
      <c r="K70" s="53">
        <v>0</v>
      </c>
      <c r="L70" s="53">
        <v>0</v>
      </c>
      <c r="M70" s="53">
        <v>12</v>
      </c>
    </row>
    <row r="71" spans="1:13" x14ac:dyDescent="0.3">
      <c r="A71" s="52" t="s">
        <v>170</v>
      </c>
      <c r="B71" s="53">
        <v>9061548</v>
      </c>
      <c r="C71" s="52" t="s">
        <v>195</v>
      </c>
      <c r="D71" s="53">
        <v>79237790</v>
      </c>
      <c r="E71" s="53">
        <v>70</v>
      </c>
      <c r="F71" s="53">
        <v>252</v>
      </c>
      <c r="G71" s="53">
        <v>0</v>
      </c>
      <c r="H71" s="53">
        <v>322</v>
      </c>
      <c r="I71" s="53">
        <v>0</v>
      </c>
      <c r="J71" s="53">
        <v>0</v>
      </c>
      <c r="K71" s="53">
        <v>0</v>
      </c>
      <c r="L71" s="53">
        <v>0</v>
      </c>
      <c r="M71" s="53">
        <v>0</v>
      </c>
    </row>
    <row r="72" spans="1:13" x14ac:dyDescent="0.3">
      <c r="A72" s="52" t="s">
        <v>170</v>
      </c>
      <c r="B72" s="53">
        <v>9061548</v>
      </c>
      <c r="C72" s="52" t="s">
        <v>196</v>
      </c>
      <c r="D72" s="53">
        <v>79304102</v>
      </c>
      <c r="E72" s="53">
        <v>339</v>
      </c>
      <c r="F72" s="53">
        <v>1100</v>
      </c>
      <c r="G72" s="53">
        <v>0</v>
      </c>
      <c r="H72" s="53">
        <v>1290</v>
      </c>
      <c r="I72" s="53">
        <v>2</v>
      </c>
      <c r="J72" s="53">
        <v>0</v>
      </c>
      <c r="K72" s="53">
        <v>0</v>
      </c>
      <c r="L72" s="53">
        <v>0</v>
      </c>
      <c r="M72" s="53">
        <v>151</v>
      </c>
    </row>
    <row r="73" spans="1:13" x14ac:dyDescent="0.3">
      <c r="A73" s="52" t="s">
        <v>170</v>
      </c>
      <c r="B73" s="53">
        <v>9061548</v>
      </c>
      <c r="C73" s="52" t="s">
        <v>209</v>
      </c>
      <c r="D73" s="53">
        <v>80021674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3">
        <v>0</v>
      </c>
      <c r="M73" s="53">
        <v>0</v>
      </c>
    </row>
    <row r="74" spans="1:13" x14ac:dyDescent="0.3">
      <c r="A74" s="52" t="s">
        <v>170</v>
      </c>
      <c r="B74" s="53">
        <v>9061548</v>
      </c>
      <c r="C74" s="52" t="s">
        <v>238</v>
      </c>
      <c r="D74" s="53">
        <v>80026471</v>
      </c>
      <c r="E74" s="53">
        <v>20</v>
      </c>
      <c r="F74" s="53">
        <v>0</v>
      </c>
      <c r="G74" s="53">
        <v>0</v>
      </c>
      <c r="H74" s="53">
        <v>20</v>
      </c>
      <c r="I74" s="53">
        <v>0</v>
      </c>
      <c r="J74" s="53">
        <v>0</v>
      </c>
      <c r="K74" s="53">
        <v>0</v>
      </c>
      <c r="L74" s="53">
        <v>0</v>
      </c>
      <c r="M74" s="53">
        <v>0</v>
      </c>
    </row>
    <row r="75" spans="1:13" x14ac:dyDescent="0.3">
      <c r="A75" s="52" t="s">
        <v>170</v>
      </c>
      <c r="B75" s="53">
        <v>9061548</v>
      </c>
      <c r="C75" s="52" t="s">
        <v>237</v>
      </c>
      <c r="D75" s="53">
        <v>79971362</v>
      </c>
      <c r="E75" s="53">
        <v>50</v>
      </c>
      <c r="F75" s="53">
        <v>80</v>
      </c>
      <c r="G75" s="53">
        <v>0</v>
      </c>
      <c r="H75" s="53">
        <v>68</v>
      </c>
      <c r="I75" s="53">
        <v>0</v>
      </c>
      <c r="J75" s="53">
        <v>0</v>
      </c>
      <c r="K75" s="53">
        <v>0</v>
      </c>
      <c r="L75" s="53">
        <v>0</v>
      </c>
      <c r="M75" s="53">
        <v>62</v>
      </c>
    </row>
    <row r="76" spans="1:13" x14ac:dyDescent="0.3">
      <c r="A76" s="52" t="s">
        <v>170</v>
      </c>
      <c r="B76" s="53">
        <v>9061548</v>
      </c>
      <c r="C76" s="52" t="s">
        <v>197</v>
      </c>
      <c r="D76" s="53">
        <v>79998538</v>
      </c>
      <c r="E76" s="53">
        <v>0</v>
      </c>
      <c r="F76" s="53">
        <v>100</v>
      </c>
      <c r="G76" s="53">
        <v>0</v>
      </c>
      <c r="H76" s="53">
        <v>74</v>
      </c>
      <c r="I76" s="53">
        <v>0</v>
      </c>
      <c r="J76" s="53">
        <v>0</v>
      </c>
      <c r="K76" s="53">
        <v>0</v>
      </c>
      <c r="L76" s="53">
        <v>0</v>
      </c>
      <c r="M76" s="53">
        <v>26</v>
      </c>
    </row>
    <row r="77" spans="1:13" x14ac:dyDescent="0.3">
      <c r="A77" s="52" t="s">
        <v>170</v>
      </c>
      <c r="B77" s="53">
        <v>9061548</v>
      </c>
      <c r="C77" s="52" t="s">
        <v>198</v>
      </c>
      <c r="D77" s="53">
        <v>3825128</v>
      </c>
      <c r="E77" s="53">
        <v>12</v>
      </c>
      <c r="F77" s="53">
        <v>200</v>
      </c>
      <c r="G77" s="53">
        <v>0</v>
      </c>
      <c r="H77" s="53">
        <v>209</v>
      </c>
      <c r="I77" s="53">
        <v>5</v>
      </c>
      <c r="J77" s="53">
        <v>0</v>
      </c>
      <c r="K77" s="53">
        <v>0</v>
      </c>
      <c r="L77" s="53">
        <v>0</v>
      </c>
      <c r="M77" s="53">
        <v>8</v>
      </c>
    </row>
    <row r="78" spans="1:13" x14ac:dyDescent="0.3">
      <c r="A78" s="52" t="s">
        <v>170</v>
      </c>
      <c r="B78" s="53">
        <v>9061548</v>
      </c>
      <c r="C78" s="52" t="s">
        <v>199</v>
      </c>
      <c r="D78" s="53">
        <v>3825098</v>
      </c>
      <c r="E78" s="53">
        <v>0</v>
      </c>
      <c r="F78" s="53">
        <v>500</v>
      </c>
      <c r="G78" s="53">
        <v>0</v>
      </c>
      <c r="H78" s="53">
        <v>385</v>
      </c>
      <c r="I78" s="53">
        <v>0</v>
      </c>
      <c r="J78" s="53">
        <v>0</v>
      </c>
      <c r="K78" s="53">
        <v>0</v>
      </c>
      <c r="L78" s="53">
        <v>0</v>
      </c>
      <c r="M78" s="53">
        <v>115</v>
      </c>
    </row>
    <row r="79" spans="1:13" x14ac:dyDescent="0.3">
      <c r="A79" s="52" t="s">
        <v>170</v>
      </c>
      <c r="B79" s="53">
        <v>9061548</v>
      </c>
      <c r="C79" s="52" t="s">
        <v>239</v>
      </c>
      <c r="D79" s="53">
        <v>80532261</v>
      </c>
      <c r="E79" s="53">
        <v>0</v>
      </c>
      <c r="F79" s="53">
        <v>20</v>
      </c>
      <c r="G79" s="53">
        <v>0</v>
      </c>
      <c r="H79" s="53">
        <v>20</v>
      </c>
      <c r="I79" s="53">
        <v>0</v>
      </c>
      <c r="J79" s="53">
        <v>0</v>
      </c>
      <c r="K79" s="53">
        <v>0</v>
      </c>
      <c r="L79" s="53">
        <v>0</v>
      </c>
      <c r="M79" s="53">
        <v>0</v>
      </c>
    </row>
    <row r="80" spans="1:13" x14ac:dyDescent="0.3">
      <c r="A80" s="52" t="s">
        <v>170</v>
      </c>
      <c r="B80" s="53">
        <v>9061548</v>
      </c>
      <c r="C80" s="52" t="s">
        <v>200</v>
      </c>
      <c r="D80" s="53">
        <v>5976951</v>
      </c>
      <c r="E80" s="53">
        <v>57</v>
      </c>
      <c r="F80" s="53">
        <v>501</v>
      </c>
      <c r="G80" s="53">
        <v>0</v>
      </c>
      <c r="H80" s="53">
        <v>555</v>
      </c>
      <c r="I80" s="53">
        <v>0</v>
      </c>
      <c r="J80" s="53">
        <v>0</v>
      </c>
      <c r="K80" s="53">
        <v>0</v>
      </c>
      <c r="L80" s="53">
        <v>0</v>
      </c>
      <c r="M80" s="53">
        <v>3</v>
      </c>
    </row>
    <row r="81" spans="1:13" x14ac:dyDescent="0.3">
      <c r="A81" s="52" t="s">
        <v>170</v>
      </c>
      <c r="B81" s="53">
        <v>9061548</v>
      </c>
      <c r="C81" s="52" t="s">
        <v>201</v>
      </c>
      <c r="D81" s="53">
        <v>5987678</v>
      </c>
      <c r="E81" s="53">
        <v>60</v>
      </c>
      <c r="F81" s="53">
        <v>800</v>
      </c>
      <c r="G81" s="53">
        <v>0</v>
      </c>
      <c r="H81" s="53">
        <v>867</v>
      </c>
      <c r="I81" s="53">
        <v>0</v>
      </c>
      <c r="J81" s="53">
        <v>0</v>
      </c>
      <c r="K81" s="53">
        <v>0</v>
      </c>
      <c r="L81" s="53">
        <v>0</v>
      </c>
      <c r="M81" s="53">
        <v>-7</v>
      </c>
    </row>
    <row r="82" spans="1:13" x14ac:dyDescent="0.3">
      <c r="A82" s="52" t="s">
        <v>170</v>
      </c>
      <c r="B82" s="53">
        <v>9061548</v>
      </c>
      <c r="C82" s="52" t="s">
        <v>202</v>
      </c>
      <c r="D82" s="53">
        <v>5975343</v>
      </c>
      <c r="E82" s="53">
        <v>115</v>
      </c>
      <c r="F82" s="53">
        <v>500</v>
      </c>
      <c r="G82" s="53">
        <v>0</v>
      </c>
      <c r="H82" s="53">
        <v>616</v>
      </c>
      <c r="I82" s="53">
        <v>0</v>
      </c>
      <c r="J82" s="53">
        <v>0</v>
      </c>
      <c r="K82" s="53">
        <v>0</v>
      </c>
      <c r="L82" s="53">
        <v>0</v>
      </c>
      <c r="M82" s="53">
        <v>-1</v>
      </c>
    </row>
    <row r="83" spans="1:13" x14ac:dyDescent="0.3">
      <c r="A83" s="52" t="s">
        <v>170</v>
      </c>
      <c r="B83" s="53">
        <v>9061548</v>
      </c>
      <c r="C83" s="52" t="s">
        <v>241</v>
      </c>
      <c r="D83" s="53">
        <v>84126616</v>
      </c>
      <c r="E83" s="53">
        <v>35</v>
      </c>
      <c r="F83" s="53">
        <v>40</v>
      </c>
      <c r="G83" s="53">
        <v>0</v>
      </c>
      <c r="H83" s="53">
        <v>70</v>
      </c>
      <c r="I83" s="53">
        <v>0</v>
      </c>
      <c r="J83" s="53">
        <v>0</v>
      </c>
      <c r="K83" s="53">
        <v>0</v>
      </c>
      <c r="L83" s="53">
        <v>0</v>
      </c>
      <c r="M83" s="53">
        <v>5</v>
      </c>
    </row>
    <row r="84" spans="1:13" x14ac:dyDescent="0.3">
      <c r="A84" s="52" t="s">
        <v>170</v>
      </c>
      <c r="B84" s="53">
        <v>9061548</v>
      </c>
      <c r="C84" s="52" t="s">
        <v>240</v>
      </c>
      <c r="D84" s="53">
        <v>84133965</v>
      </c>
      <c r="E84" s="53">
        <v>36</v>
      </c>
      <c r="F84" s="53">
        <v>50</v>
      </c>
      <c r="G84" s="53">
        <v>0</v>
      </c>
      <c r="H84" s="53">
        <v>82</v>
      </c>
      <c r="I84" s="53">
        <v>0</v>
      </c>
      <c r="J84" s="53">
        <v>0</v>
      </c>
      <c r="K84" s="53">
        <v>0</v>
      </c>
      <c r="L84" s="53">
        <v>0</v>
      </c>
      <c r="M84" s="53">
        <v>4</v>
      </c>
    </row>
    <row r="85" spans="1:13" x14ac:dyDescent="0.3">
      <c r="A85" s="52" t="s">
        <v>170</v>
      </c>
      <c r="B85" s="53">
        <v>9061548</v>
      </c>
      <c r="C85" s="52" t="s">
        <v>210</v>
      </c>
      <c r="D85" s="53">
        <v>79384181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3">
        <v>0</v>
      </c>
      <c r="M85" s="53">
        <v>0</v>
      </c>
    </row>
    <row r="86" spans="1:13" x14ac:dyDescent="0.3">
      <c r="A86" s="52" t="s">
        <v>170</v>
      </c>
      <c r="B86" s="53">
        <v>9061548</v>
      </c>
      <c r="C86" s="52" t="s">
        <v>203</v>
      </c>
      <c r="D86" s="53">
        <v>79667140</v>
      </c>
      <c r="E86" s="53">
        <v>65</v>
      </c>
      <c r="F86" s="53">
        <v>400</v>
      </c>
      <c r="G86" s="53">
        <v>0</v>
      </c>
      <c r="H86" s="53">
        <v>291</v>
      </c>
      <c r="I86" s="53">
        <v>0</v>
      </c>
      <c r="J86" s="53">
        <v>0</v>
      </c>
      <c r="K86" s="53">
        <v>0</v>
      </c>
      <c r="L86" s="53">
        <v>0</v>
      </c>
      <c r="M86" s="53">
        <v>174</v>
      </c>
    </row>
    <row r="87" spans="1:13" x14ac:dyDescent="0.3">
      <c r="A87" s="52" t="s">
        <v>170</v>
      </c>
      <c r="B87" s="53">
        <v>9061548</v>
      </c>
      <c r="C87" s="52" t="s">
        <v>242</v>
      </c>
      <c r="D87" s="53">
        <v>80018703</v>
      </c>
      <c r="E87" s="53">
        <v>12</v>
      </c>
      <c r="F87" s="53">
        <v>40</v>
      </c>
      <c r="G87" s="53">
        <v>0</v>
      </c>
      <c r="H87" s="53">
        <v>52</v>
      </c>
      <c r="I87" s="53">
        <v>0</v>
      </c>
      <c r="J87" s="53">
        <v>0</v>
      </c>
      <c r="K87" s="53">
        <v>0</v>
      </c>
      <c r="L87" s="53">
        <v>0</v>
      </c>
      <c r="M87" s="53">
        <v>0</v>
      </c>
    </row>
    <row r="88" spans="1:13" x14ac:dyDescent="0.3">
      <c r="A88" s="52" t="s">
        <v>170</v>
      </c>
      <c r="B88" s="53">
        <v>9061548</v>
      </c>
      <c r="C88" s="52" t="s">
        <v>211</v>
      </c>
      <c r="D88" s="53">
        <v>5950812</v>
      </c>
      <c r="E88" s="53">
        <v>0</v>
      </c>
      <c r="F88" s="53">
        <v>0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3">
        <v>0</v>
      </c>
      <c r="M88" s="53">
        <v>0</v>
      </c>
    </row>
    <row r="89" spans="1:13" x14ac:dyDescent="0.3">
      <c r="A89" s="52" t="s">
        <v>170</v>
      </c>
      <c r="B89" s="53">
        <v>9061548</v>
      </c>
      <c r="C89" s="52" t="s">
        <v>262</v>
      </c>
      <c r="D89" s="53">
        <v>79052375</v>
      </c>
      <c r="E89" s="53">
        <v>62</v>
      </c>
      <c r="F89" s="53">
        <v>0</v>
      </c>
      <c r="G89" s="53">
        <v>0</v>
      </c>
      <c r="H89" s="53">
        <v>62</v>
      </c>
      <c r="I89" s="53">
        <v>0</v>
      </c>
      <c r="J89" s="53">
        <v>0</v>
      </c>
      <c r="K89" s="53">
        <v>0</v>
      </c>
      <c r="L89" s="53">
        <v>0</v>
      </c>
      <c r="M89" s="53">
        <v>0</v>
      </c>
    </row>
    <row r="90" spans="1:13" x14ac:dyDescent="0.3">
      <c r="A90" s="52" t="s">
        <v>170</v>
      </c>
      <c r="B90" s="53">
        <v>9061548</v>
      </c>
      <c r="C90" s="52" t="s">
        <v>244</v>
      </c>
      <c r="D90" s="53">
        <v>3825578</v>
      </c>
      <c r="E90" s="53">
        <v>105</v>
      </c>
      <c r="F90" s="53">
        <v>0</v>
      </c>
      <c r="G90" s="53">
        <v>0</v>
      </c>
      <c r="H90" s="53">
        <v>96</v>
      </c>
      <c r="I90" s="53">
        <v>0</v>
      </c>
      <c r="J90" s="53">
        <v>0</v>
      </c>
      <c r="K90" s="53">
        <v>0</v>
      </c>
      <c r="L90" s="53">
        <v>0</v>
      </c>
      <c r="M90" s="53">
        <v>9</v>
      </c>
    </row>
    <row r="91" spans="1:13" x14ac:dyDescent="0.3">
      <c r="A91" s="52" t="s">
        <v>170</v>
      </c>
      <c r="B91" s="53">
        <v>9061548</v>
      </c>
      <c r="C91" s="52" t="s">
        <v>245</v>
      </c>
      <c r="D91" s="53">
        <v>79637365</v>
      </c>
      <c r="E91" s="53">
        <v>0</v>
      </c>
      <c r="F91" s="53">
        <v>500</v>
      </c>
      <c r="G91" s="53">
        <v>0</v>
      </c>
      <c r="H91" s="53">
        <v>500</v>
      </c>
      <c r="I91" s="53">
        <v>1</v>
      </c>
      <c r="J91" s="53">
        <v>0</v>
      </c>
      <c r="K91" s="53">
        <v>0</v>
      </c>
      <c r="L91" s="53">
        <v>0</v>
      </c>
      <c r="M91" s="53">
        <v>1</v>
      </c>
    </row>
    <row r="92" spans="1:13" x14ac:dyDescent="0.3">
      <c r="A92" s="52" t="s">
        <v>170</v>
      </c>
      <c r="B92" s="53">
        <v>9061548</v>
      </c>
      <c r="C92" s="52" t="s">
        <v>247</v>
      </c>
      <c r="D92" s="53">
        <v>79987870</v>
      </c>
      <c r="E92" s="53">
        <v>14</v>
      </c>
      <c r="F92" s="53">
        <v>840</v>
      </c>
      <c r="G92" s="53">
        <v>0</v>
      </c>
      <c r="H92" s="53">
        <v>860</v>
      </c>
      <c r="I92" s="53">
        <v>1</v>
      </c>
      <c r="J92" s="53">
        <v>0</v>
      </c>
      <c r="K92" s="53">
        <v>0</v>
      </c>
      <c r="L92" s="53">
        <v>0</v>
      </c>
      <c r="M92" s="53">
        <v>-5</v>
      </c>
    </row>
    <row r="93" spans="1:13" x14ac:dyDescent="0.3">
      <c r="A93" s="52" t="s">
        <v>170</v>
      </c>
      <c r="B93" s="53">
        <v>9061548</v>
      </c>
      <c r="C93" s="52" t="s">
        <v>246</v>
      </c>
      <c r="D93" s="53">
        <v>79706723</v>
      </c>
      <c r="E93" s="53">
        <v>35</v>
      </c>
      <c r="F93" s="53">
        <v>960</v>
      </c>
      <c r="G93" s="53">
        <v>0</v>
      </c>
      <c r="H93" s="53">
        <v>995</v>
      </c>
      <c r="I93" s="53">
        <v>1</v>
      </c>
      <c r="J93" s="53">
        <v>0</v>
      </c>
      <c r="K93" s="53">
        <v>0</v>
      </c>
      <c r="L93" s="53">
        <v>0</v>
      </c>
      <c r="M93" s="53">
        <v>1</v>
      </c>
    </row>
    <row r="94" spans="1:13" x14ac:dyDescent="0.3">
      <c r="A94" s="52" t="s">
        <v>170</v>
      </c>
      <c r="B94" s="53">
        <v>9061548</v>
      </c>
      <c r="C94" s="52" t="s">
        <v>204</v>
      </c>
      <c r="D94" s="53">
        <v>79641931</v>
      </c>
      <c r="E94" s="53">
        <v>27</v>
      </c>
      <c r="F94" s="53">
        <v>350</v>
      </c>
      <c r="G94" s="53">
        <v>0</v>
      </c>
      <c r="H94" s="53">
        <v>377</v>
      </c>
      <c r="I94" s="53">
        <v>0</v>
      </c>
      <c r="J94" s="53">
        <v>0</v>
      </c>
      <c r="K94" s="53">
        <v>0</v>
      </c>
      <c r="L94" s="53">
        <v>0</v>
      </c>
      <c r="M94" s="53">
        <v>0</v>
      </c>
    </row>
    <row r="95" spans="1:13" x14ac:dyDescent="0.3">
      <c r="A95" s="52" t="s">
        <v>170</v>
      </c>
      <c r="B95" s="53">
        <v>9061548</v>
      </c>
      <c r="C95" s="52" t="s">
        <v>259</v>
      </c>
      <c r="D95" s="53">
        <v>80938829</v>
      </c>
      <c r="E95" s="53">
        <v>0</v>
      </c>
      <c r="F95" s="53">
        <v>600</v>
      </c>
      <c r="G95" s="53">
        <v>0</v>
      </c>
      <c r="H95" s="53">
        <v>762</v>
      </c>
      <c r="I95" s="53">
        <v>182</v>
      </c>
      <c r="J95" s="53">
        <v>0</v>
      </c>
      <c r="K95" s="53">
        <v>0</v>
      </c>
      <c r="L95" s="53">
        <v>0</v>
      </c>
      <c r="M95" s="53">
        <v>20</v>
      </c>
    </row>
    <row r="96" spans="1:13" x14ac:dyDescent="0.3">
      <c r="A96" s="52" t="s">
        <v>170</v>
      </c>
      <c r="B96" s="53">
        <v>9061548</v>
      </c>
      <c r="C96" s="52" t="s">
        <v>260</v>
      </c>
      <c r="D96" s="53">
        <v>84950246</v>
      </c>
      <c r="E96" s="53">
        <v>0</v>
      </c>
      <c r="F96" s="53">
        <v>620</v>
      </c>
      <c r="G96" s="53">
        <v>0</v>
      </c>
      <c r="H96" s="53">
        <v>735</v>
      </c>
      <c r="I96" s="53">
        <v>115</v>
      </c>
      <c r="J96" s="53">
        <v>0</v>
      </c>
      <c r="K96" s="53">
        <v>0</v>
      </c>
      <c r="L96" s="53">
        <v>0</v>
      </c>
      <c r="M96" s="53">
        <v>0</v>
      </c>
    </row>
    <row r="97" spans="1:13" x14ac:dyDescent="0.3">
      <c r="A97" s="52" t="s">
        <v>170</v>
      </c>
      <c r="B97" s="53">
        <v>9061548</v>
      </c>
      <c r="C97" s="52" t="s">
        <v>263</v>
      </c>
      <c r="D97" s="53">
        <v>5972697</v>
      </c>
      <c r="E97" s="53">
        <v>0</v>
      </c>
      <c r="F97" s="53">
        <v>250</v>
      </c>
      <c r="G97" s="53">
        <v>0</v>
      </c>
      <c r="H97" s="53">
        <v>256</v>
      </c>
      <c r="I97" s="53">
        <v>10</v>
      </c>
      <c r="J97" s="53">
        <v>0</v>
      </c>
      <c r="K97" s="53">
        <v>0</v>
      </c>
      <c r="L97" s="53">
        <v>0</v>
      </c>
      <c r="M97" s="53">
        <v>4</v>
      </c>
    </row>
    <row r="98" spans="1:13" x14ac:dyDescent="0.3">
      <c r="A98" s="52" t="s">
        <v>170</v>
      </c>
      <c r="B98" s="53">
        <v>9061548</v>
      </c>
      <c r="C98" s="52" t="s">
        <v>250</v>
      </c>
      <c r="D98" s="53">
        <v>5955989</v>
      </c>
      <c r="E98" s="53">
        <v>0</v>
      </c>
      <c r="F98" s="53">
        <v>1000</v>
      </c>
      <c r="G98" s="53">
        <v>0</v>
      </c>
      <c r="H98" s="53">
        <v>997</v>
      </c>
      <c r="I98" s="53">
        <v>5</v>
      </c>
      <c r="J98" s="53">
        <v>0</v>
      </c>
      <c r="K98" s="53">
        <v>0</v>
      </c>
      <c r="L98" s="53">
        <v>0</v>
      </c>
      <c r="M98" s="53">
        <v>8</v>
      </c>
    </row>
    <row r="99" spans="1:13" x14ac:dyDescent="0.3">
      <c r="A99" s="52" t="s">
        <v>170</v>
      </c>
      <c r="B99" s="53">
        <v>9061548</v>
      </c>
      <c r="C99" s="52" t="s">
        <v>249</v>
      </c>
      <c r="D99" s="53">
        <v>5966131</v>
      </c>
      <c r="E99" s="53">
        <v>0</v>
      </c>
      <c r="F99" s="53">
        <v>800</v>
      </c>
      <c r="G99" s="53">
        <v>0</v>
      </c>
      <c r="H99" s="53">
        <v>765</v>
      </c>
      <c r="I99" s="53">
        <v>0</v>
      </c>
      <c r="J99" s="53">
        <v>0</v>
      </c>
      <c r="K99" s="53">
        <v>0</v>
      </c>
      <c r="L99" s="53">
        <v>0</v>
      </c>
      <c r="M99" s="53">
        <v>35</v>
      </c>
    </row>
    <row r="100" spans="1:13" x14ac:dyDescent="0.3">
      <c r="A100" s="52" t="s">
        <v>170</v>
      </c>
      <c r="B100" s="53">
        <v>9061548</v>
      </c>
      <c r="C100" s="52" t="s">
        <v>283</v>
      </c>
      <c r="D100" s="53">
        <v>12399903</v>
      </c>
      <c r="E100" s="53">
        <v>0</v>
      </c>
      <c r="F100" s="53">
        <v>105</v>
      </c>
      <c r="G100" s="53">
        <v>0</v>
      </c>
      <c r="H100" s="53">
        <v>141</v>
      </c>
      <c r="I100" s="53">
        <v>36</v>
      </c>
      <c r="J100" s="53">
        <v>0</v>
      </c>
      <c r="K100" s="53">
        <v>0</v>
      </c>
      <c r="L100" s="53">
        <v>0</v>
      </c>
      <c r="M100" s="53">
        <v>0</v>
      </c>
    </row>
    <row r="101" spans="1:13" x14ac:dyDescent="0.3">
      <c r="A101" s="52" t="s">
        <v>170</v>
      </c>
      <c r="B101" s="53">
        <v>9061548</v>
      </c>
      <c r="C101" s="52" t="s">
        <v>284</v>
      </c>
      <c r="D101" s="53">
        <v>12399904</v>
      </c>
      <c r="E101" s="53">
        <v>0</v>
      </c>
      <c r="F101" s="53">
        <v>160</v>
      </c>
      <c r="G101" s="53">
        <v>0</v>
      </c>
      <c r="H101" s="53">
        <v>167</v>
      </c>
      <c r="I101" s="53">
        <v>7</v>
      </c>
      <c r="J101" s="53">
        <v>0</v>
      </c>
      <c r="K101" s="53">
        <v>0</v>
      </c>
      <c r="L101" s="53">
        <v>0</v>
      </c>
      <c r="M101" s="53">
        <v>0</v>
      </c>
    </row>
    <row r="102" spans="1:13" x14ac:dyDescent="0.3">
      <c r="A102" s="52" t="s">
        <v>170</v>
      </c>
      <c r="B102" s="53">
        <v>9061548</v>
      </c>
      <c r="C102" s="52" t="s">
        <v>285</v>
      </c>
      <c r="D102" s="53">
        <v>12445738</v>
      </c>
      <c r="E102" s="53">
        <v>0</v>
      </c>
      <c r="F102" s="53">
        <v>90</v>
      </c>
      <c r="G102" s="53">
        <v>0</v>
      </c>
      <c r="H102" s="53">
        <v>90</v>
      </c>
      <c r="I102" s="53">
        <v>0</v>
      </c>
      <c r="J102" s="53">
        <v>0</v>
      </c>
      <c r="K102" s="53">
        <v>0</v>
      </c>
      <c r="L102" s="53">
        <v>0</v>
      </c>
      <c r="M102" s="53">
        <v>0</v>
      </c>
    </row>
    <row r="103" spans="1:13" x14ac:dyDescent="0.3">
      <c r="A103" s="52" t="s">
        <v>170</v>
      </c>
      <c r="B103" s="53">
        <v>9061548</v>
      </c>
      <c r="C103" s="52" t="s">
        <v>223</v>
      </c>
      <c r="D103" s="53">
        <v>3823311</v>
      </c>
      <c r="E103" s="53">
        <v>0</v>
      </c>
      <c r="F103" s="53">
        <v>50</v>
      </c>
      <c r="G103" s="53">
        <v>0</v>
      </c>
      <c r="H103" s="53">
        <v>118</v>
      </c>
      <c r="I103" s="53">
        <v>0</v>
      </c>
      <c r="J103" s="53">
        <v>0</v>
      </c>
      <c r="K103" s="53">
        <v>0</v>
      </c>
      <c r="L103" s="53">
        <v>0</v>
      </c>
      <c r="M103" s="53">
        <v>-68</v>
      </c>
    </row>
    <row r="104" spans="1:13" x14ac:dyDescent="0.3">
      <c r="A104" s="52" t="s">
        <v>170</v>
      </c>
      <c r="B104" s="53">
        <v>9061548</v>
      </c>
      <c r="C104" s="52" t="s">
        <v>281</v>
      </c>
      <c r="D104" s="53">
        <v>6103692</v>
      </c>
      <c r="E104" s="53">
        <v>0</v>
      </c>
      <c r="F104" s="53">
        <v>150</v>
      </c>
      <c r="G104" s="53">
        <v>0</v>
      </c>
      <c r="H104" s="53">
        <v>81</v>
      </c>
      <c r="I104" s="53">
        <v>1</v>
      </c>
      <c r="J104" s="53">
        <v>0</v>
      </c>
      <c r="K104" s="53">
        <v>0</v>
      </c>
      <c r="L104" s="53">
        <v>0</v>
      </c>
      <c r="M104" s="53">
        <v>70</v>
      </c>
    </row>
    <row r="105" spans="1:13" x14ac:dyDescent="0.3">
      <c r="A105" s="52" t="s">
        <v>170</v>
      </c>
      <c r="B105" s="53">
        <v>9061548</v>
      </c>
      <c r="C105" s="52" t="s">
        <v>261</v>
      </c>
      <c r="D105" s="53">
        <v>3823281</v>
      </c>
      <c r="E105" s="53">
        <v>15</v>
      </c>
      <c r="F105" s="53">
        <v>40</v>
      </c>
      <c r="G105" s="53">
        <v>0</v>
      </c>
      <c r="H105" s="53">
        <v>26</v>
      </c>
      <c r="I105" s="53">
        <v>0</v>
      </c>
      <c r="J105" s="53">
        <v>0</v>
      </c>
      <c r="K105" s="53">
        <v>0</v>
      </c>
      <c r="L105" s="53">
        <v>0</v>
      </c>
      <c r="M105" s="53">
        <v>29</v>
      </c>
    </row>
    <row r="106" spans="1:13" x14ac:dyDescent="0.3">
      <c r="A106" s="52" t="s">
        <v>170</v>
      </c>
      <c r="B106" s="53">
        <v>9061548</v>
      </c>
      <c r="C106" s="52" t="s">
        <v>277</v>
      </c>
      <c r="D106" s="53">
        <v>10173669</v>
      </c>
      <c r="E106" s="53">
        <v>0</v>
      </c>
      <c r="F106" s="53">
        <v>30</v>
      </c>
      <c r="G106" s="53">
        <v>0</v>
      </c>
      <c r="H106" s="53">
        <v>26</v>
      </c>
      <c r="I106" s="53">
        <v>0</v>
      </c>
      <c r="J106" s="53">
        <v>0</v>
      </c>
      <c r="K106" s="53">
        <v>0</v>
      </c>
      <c r="L106" s="53">
        <v>0</v>
      </c>
      <c r="M106" s="53">
        <v>4</v>
      </c>
    </row>
    <row r="107" spans="1:13" x14ac:dyDescent="0.3">
      <c r="A107" s="52" t="s">
        <v>170</v>
      </c>
      <c r="B107" s="53">
        <v>9061548</v>
      </c>
      <c r="C107" s="52" t="s">
        <v>278</v>
      </c>
      <c r="D107" s="53">
        <v>10173668</v>
      </c>
      <c r="E107" s="53">
        <v>0</v>
      </c>
      <c r="F107" s="53">
        <v>1160</v>
      </c>
      <c r="G107" s="53">
        <v>0</v>
      </c>
      <c r="H107" s="53">
        <v>995</v>
      </c>
      <c r="I107" s="53">
        <v>1</v>
      </c>
      <c r="J107" s="53">
        <v>0</v>
      </c>
      <c r="K107" s="53">
        <v>0</v>
      </c>
      <c r="L107" s="53">
        <v>0</v>
      </c>
      <c r="M107" s="53">
        <v>166</v>
      </c>
    </row>
    <row r="108" spans="1:13" x14ac:dyDescent="0.3">
      <c r="A108" s="52" t="s">
        <v>170</v>
      </c>
      <c r="B108" s="53">
        <v>9061548</v>
      </c>
      <c r="C108" s="52" t="s">
        <v>276</v>
      </c>
      <c r="D108" s="53">
        <v>10173667</v>
      </c>
      <c r="E108" s="53">
        <v>0</v>
      </c>
      <c r="F108" s="53">
        <v>9150</v>
      </c>
      <c r="G108" s="53">
        <v>0</v>
      </c>
      <c r="H108" s="53">
        <v>4322</v>
      </c>
      <c r="I108" s="53">
        <v>4</v>
      </c>
      <c r="J108" s="53">
        <v>0</v>
      </c>
      <c r="K108" s="53">
        <v>0</v>
      </c>
      <c r="L108" s="53">
        <v>0</v>
      </c>
      <c r="M108" s="53">
        <v>4832</v>
      </c>
    </row>
    <row r="109" spans="1:13" x14ac:dyDescent="0.3">
      <c r="A109" s="52" t="s">
        <v>170</v>
      </c>
      <c r="B109" s="53">
        <v>9061548</v>
      </c>
      <c r="C109" s="52" t="s">
        <v>243</v>
      </c>
      <c r="D109" s="53">
        <v>5962667</v>
      </c>
      <c r="E109" s="53">
        <v>25</v>
      </c>
      <c r="F109" s="53">
        <v>200</v>
      </c>
      <c r="G109" s="53">
        <v>0</v>
      </c>
      <c r="H109" s="53">
        <v>204</v>
      </c>
      <c r="I109" s="53">
        <v>0</v>
      </c>
      <c r="J109" s="53">
        <v>0</v>
      </c>
      <c r="K109" s="53">
        <v>0</v>
      </c>
      <c r="L109" s="53">
        <v>0</v>
      </c>
      <c r="M109" s="53">
        <v>21</v>
      </c>
    </row>
    <row r="110" spans="1:13" x14ac:dyDescent="0.3">
      <c r="A110" s="54" t="s">
        <v>205</v>
      </c>
      <c r="B110" s="52"/>
      <c r="C110" s="52"/>
      <c r="D110" s="52"/>
      <c r="E110" s="53">
        <v>3177</v>
      </c>
      <c r="F110" s="53">
        <v>56749</v>
      </c>
      <c r="G110" s="53">
        <v>0</v>
      </c>
      <c r="H110" s="53">
        <v>50104</v>
      </c>
      <c r="I110" s="53">
        <v>537</v>
      </c>
      <c r="J110" s="53">
        <v>0</v>
      </c>
      <c r="K110" s="53">
        <v>0</v>
      </c>
      <c r="L110" s="53">
        <v>0</v>
      </c>
      <c r="M110" s="53">
        <v>10359</v>
      </c>
    </row>
  </sheetData>
  <mergeCells count="6">
    <mergeCell ref="A7:M7"/>
    <mergeCell ref="A2:M2"/>
    <mergeCell ref="A3:M3"/>
    <mergeCell ref="A4:M4"/>
    <mergeCell ref="A5:M5"/>
    <mergeCell ref="A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103"/>
  <sheetViews>
    <sheetView workbookViewId="0"/>
  </sheetViews>
  <sheetFormatPr defaultRowHeight="14.4" x14ac:dyDescent="0.3"/>
  <sheetData>
    <row r="1" spans="1:3" x14ac:dyDescent="0.3">
      <c r="A1" t="s">
        <v>38</v>
      </c>
      <c r="B1">
        <f>VLOOKUP(A1,'[2]Product Master Sheet'!$B:$F,5,0)</f>
        <v>13</v>
      </c>
      <c r="C1">
        <v>226</v>
      </c>
    </row>
    <row r="2" spans="1:3" x14ac:dyDescent="0.3">
      <c r="A2" t="s">
        <v>251</v>
      </c>
      <c r="B2" s="65">
        <f>VLOOKUP(A2,'[2]Product Master Sheet'!$B:$F,5,0)</f>
        <v>14</v>
      </c>
      <c r="C2">
        <v>15</v>
      </c>
    </row>
    <row r="3" spans="1:3" x14ac:dyDescent="0.3">
      <c r="A3" t="s">
        <v>252</v>
      </c>
      <c r="B3" s="65">
        <f>VLOOKUP(A3,'[2]Product Master Sheet'!$B:$F,5,0)</f>
        <v>15</v>
      </c>
      <c r="C3">
        <v>36</v>
      </c>
    </row>
    <row r="4" spans="1:3" x14ac:dyDescent="0.3">
      <c r="A4" t="s">
        <v>171</v>
      </c>
      <c r="B4" s="65">
        <f>VLOOKUP(A4,'[2]Product Master Sheet'!$B:$F,5,0)</f>
        <v>16</v>
      </c>
      <c r="C4">
        <v>144</v>
      </c>
    </row>
    <row r="5" spans="1:3" x14ac:dyDescent="0.3">
      <c r="A5" t="s">
        <v>207</v>
      </c>
      <c r="B5" s="65">
        <f>VLOOKUP(A5,'[2]Product Master Sheet'!$B:$F,5,0)</f>
        <v>30</v>
      </c>
      <c r="C5">
        <v>0</v>
      </c>
    </row>
    <row r="6" spans="1:3" x14ac:dyDescent="0.3">
      <c r="A6" t="s">
        <v>213</v>
      </c>
      <c r="B6" s="65">
        <f>VLOOKUP(A6,'[2]Product Master Sheet'!$B:$F,5,0)</f>
        <v>31</v>
      </c>
      <c r="C6">
        <v>4</v>
      </c>
    </row>
    <row r="7" spans="1:3" x14ac:dyDescent="0.3">
      <c r="A7" t="s">
        <v>214</v>
      </c>
      <c r="B7" s="65">
        <f>VLOOKUP(A7,'[2]Product Master Sheet'!$B:$F,5,0)</f>
        <v>33</v>
      </c>
      <c r="C7">
        <v>0</v>
      </c>
    </row>
    <row r="8" spans="1:3" x14ac:dyDescent="0.3">
      <c r="A8" t="s">
        <v>215</v>
      </c>
      <c r="B8" s="65">
        <f>VLOOKUP(A8,'[2]Product Master Sheet'!$B:$F,5,0)</f>
        <v>34</v>
      </c>
      <c r="C8">
        <v>0</v>
      </c>
    </row>
    <row r="9" spans="1:3" x14ac:dyDescent="0.3">
      <c r="A9" t="s">
        <v>212</v>
      </c>
      <c r="B9" s="65">
        <f>VLOOKUP(A9,'[2]Product Master Sheet'!$B:$F,5,0)</f>
        <v>35</v>
      </c>
      <c r="C9">
        <v>0</v>
      </c>
    </row>
    <row r="10" spans="1:3" x14ac:dyDescent="0.3">
      <c r="A10" t="s">
        <v>216</v>
      </c>
      <c r="B10" s="65">
        <f>VLOOKUP(A10,'[2]Product Master Sheet'!$B:$F,5,0)</f>
        <v>39</v>
      </c>
      <c r="C10">
        <v>0</v>
      </c>
    </row>
    <row r="11" spans="1:3" x14ac:dyDescent="0.3">
      <c r="A11" t="s">
        <v>218</v>
      </c>
      <c r="B11" s="65">
        <f>VLOOKUP(A11,'[2]Product Master Sheet'!$B:$F,5,0)</f>
        <v>40</v>
      </c>
      <c r="C11">
        <v>14</v>
      </c>
    </row>
    <row r="12" spans="1:3" x14ac:dyDescent="0.3">
      <c r="A12" t="s">
        <v>217</v>
      </c>
      <c r="B12" s="65">
        <f>VLOOKUP(A12,'[2]Product Master Sheet'!$B:$F,5,0)</f>
        <v>41</v>
      </c>
      <c r="C12">
        <v>30</v>
      </c>
    </row>
    <row r="13" spans="1:3" x14ac:dyDescent="0.3">
      <c r="A13" t="s">
        <v>172</v>
      </c>
      <c r="B13" s="65">
        <f>VLOOKUP(A13,'[2]Product Master Sheet'!$B:$F,5,0)</f>
        <v>42</v>
      </c>
      <c r="C13">
        <v>92</v>
      </c>
    </row>
    <row r="14" spans="1:3" x14ac:dyDescent="0.3">
      <c r="A14" t="s">
        <v>173</v>
      </c>
      <c r="B14" s="65">
        <f>VLOOKUP(A14,'[2]Product Master Sheet'!$B:$F,5,0)</f>
        <v>43</v>
      </c>
      <c r="C14">
        <v>86</v>
      </c>
    </row>
    <row r="15" spans="1:3" x14ac:dyDescent="0.3">
      <c r="A15" t="s">
        <v>174</v>
      </c>
      <c r="B15" s="65">
        <f>VLOOKUP(A15,'[2]Product Master Sheet'!$B:$F,5,0)</f>
        <v>44</v>
      </c>
      <c r="C15">
        <v>55</v>
      </c>
    </row>
    <row r="16" spans="1:3" x14ac:dyDescent="0.3">
      <c r="A16" t="s">
        <v>175</v>
      </c>
      <c r="B16" s="65">
        <f>VLOOKUP(A16,'[2]Product Master Sheet'!$B:$F,5,0)</f>
        <v>45</v>
      </c>
      <c r="C16">
        <v>40</v>
      </c>
    </row>
    <row r="17" spans="1:3" x14ac:dyDescent="0.3">
      <c r="A17" t="s">
        <v>219</v>
      </c>
      <c r="B17" s="65">
        <f>VLOOKUP(A17,'[2]Product Master Sheet'!$B:$F,5,0)</f>
        <v>111</v>
      </c>
      <c r="C17">
        <v>0</v>
      </c>
    </row>
    <row r="18" spans="1:3" x14ac:dyDescent="0.3">
      <c r="A18" t="s">
        <v>221</v>
      </c>
      <c r="B18" s="65">
        <f>VLOOKUP(A18,'[2]Product Master Sheet'!$B:$F,5,0)</f>
        <v>112</v>
      </c>
      <c r="C18">
        <v>0</v>
      </c>
    </row>
    <row r="19" spans="1:3" x14ac:dyDescent="0.3">
      <c r="A19" t="s">
        <v>176</v>
      </c>
      <c r="B19" s="65">
        <f>VLOOKUP(A19,'[2]Product Master Sheet'!$B:$F,5,0)</f>
        <v>114</v>
      </c>
      <c r="C19">
        <v>12</v>
      </c>
    </row>
    <row r="20" spans="1:3" x14ac:dyDescent="0.3">
      <c r="A20" t="s">
        <v>220</v>
      </c>
      <c r="B20" s="65">
        <f>VLOOKUP(A20,'[2]Product Master Sheet'!$B:$F,5,0)</f>
        <v>115</v>
      </c>
      <c r="C20">
        <v>10</v>
      </c>
    </row>
    <row r="21" spans="1:3" x14ac:dyDescent="0.3">
      <c r="A21" t="s">
        <v>177</v>
      </c>
      <c r="B21" s="65">
        <f>VLOOKUP(A21,'[2]Product Master Sheet'!$B:$F,5,0)</f>
        <v>116</v>
      </c>
      <c r="C21">
        <v>100</v>
      </c>
    </row>
    <row r="22" spans="1:3" x14ac:dyDescent="0.3">
      <c r="A22" t="s">
        <v>222</v>
      </c>
      <c r="B22" s="65">
        <f>VLOOKUP(A22,'[2]Product Master Sheet'!$B:$F,5,0)</f>
        <v>118</v>
      </c>
      <c r="C22">
        <v>0</v>
      </c>
    </row>
    <row r="23" spans="1:3" x14ac:dyDescent="0.3">
      <c r="A23" t="s">
        <v>178</v>
      </c>
      <c r="B23" s="65">
        <f>VLOOKUP(A23,'[2]Product Master Sheet'!$B:$F,5,0)</f>
        <v>120</v>
      </c>
      <c r="C23">
        <v>87</v>
      </c>
    </row>
    <row r="24" spans="1:3" x14ac:dyDescent="0.3">
      <c r="A24" t="s">
        <v>179</v>
      </c>
      <c r="B24" s="65">
        <f>VLOOKUP(A24,'[2]Product Master Sheet'!$B:$F,5,0)</f>
        <v>121</v>
      </c>
      <c r="C24">
        <v>106</v>
      </c>
    </row>
    <row r="25" spans="1:3" x14ac:dyDescent="0.3">
      <c r="A25" t="s">
        <v>180</v>
      </c>
      <c r="B25" s="65">
        <f>VLOOKUP(A25,'[2]Product Master Sheet'!$B:$F,5,0)</f>
        <v>138</v>
      </c>
      <c r="C25">
        <v>5</v>
      </c>
    </row>
    <row r="26" spans="1:3" x14ac:dyDescent="0.3">
      <c r="A26" t="s">
        <v>181</v>
      </c>
      <c r="B26" s="65">
        <f>VLOOKUP(A26,'[2]Product Master Sheet'!$B:$F,5,0)</f>
        <v>139</v>
      </c>
      <c r="C26">
        <v>40</v>
      </c>
    </row>
    <row r="27" spans="1:3" x14ac:dyDescent="0.3">
      <c r="A27" t="s">
        <v>182</v>
      </c>
      <c r="B27" s="65">
        <f>VLOOKUP(A27,'[2]Product Master Sheet'!$B:$F,5,0)</f>
        <v>142</v>
      </c>
      <c r="C27">
        <v>0</v>
      </c>
    </row>
    <row r="28" spans="1:3" x14ac:dyDescent="0.3">
      <c r="A28" t="s">
        <v>183</v>
      </c>
      <c r="B28" s="65">
        <f>VLOOKUP(A28,'[2]Product Master Sheet'!$B:$F,5,0)</f>
        <v>143</v>
      </c>
      <c r="C28">
        <v>37</v>
      </c>
    </row>
    <row r="29" spans="1:3" x14ac:dyDescent="0.3">
      <c r="A29" t="s">
        <v>184</v>
      </c>
      <c r="B29" s="65">
        <f>VLOOKUP(A29,'[2]Product Master Sheet'!$B:$F,5,0)</f>
        <v>144</v>
      </c>
      <c r="C29">
        <v>243</v>
      </c>
    </row>
    <row r="30" spans="1:3" x14ac:dyDescent="0.3">
      <c r="A30" t="s">
        <v>253</v>
      </c>
      <c r="B30" s="65">
        <f>VLOOKUP(A30,'[2]Product Master Sheet'!$B:$F,5,0)</f>
        <v>145</v>
      </c>
      <c r="C30">
        <v>33</v>
      </c>
    </row>
    <row r="31" spans="1:3" x14ac:dyDescent="0.3">
      <c r="A31" t="s">
        <v>185</v>
      </c>
      <c r="B31" s="65">
        <f>VLOOKUP(A31,'[2]Product Master Sheet'!$B:$F,5,0)</f>
        <v>146</v>
      </c>
      <c r="C31">
        <v>18</v>
      </c>
    </row>
    <row r="32" spans="1:3" x14ac:dyDescent="0.3">
      <c r="A32" t="s">
        <v>254</v>
      </c>
      <c r="B32" s="65">
        <f>VLOOKUP(A32,'[2]Product Master Sheet'!$B:$F,5,0)</f>
        <v>148</v>
      </c>
      <c r="C32">
        <v>4</v>
      </c>
    </row>
    <row r="33" spans="1:3" x14ac:dyDescent="0.3">
      <c r="A33" t="s">
        <v>280</v>
      </c>
      <c r="B33" s="65">
        <f>VLOOKUP(A33,'[2]Product Master Sheet'!$B:$F,5,0)</f>
        <v>151</v>
      </c>
      <c r="C33">
        <v>0</v>
      </c>
    </row>
    <row r="34" spans="1:3" x14ac:dyDescent="0.3">
      <c r="A34" t="s">
        <v>279</v>
      </c>
      <c r="B34" s="65">
        <f>VLOOKUP(A34,'[2]Product Master Sheet'!$B:$F,5,0)</f>
        <v>152</v>
      </c>
      <c r="C34">
        <v>0</v>
      </c>
    </row>
    <row r="35" spans="1:3" x14ac:dyDescent="0.3">
      <c r="A35" t="s">
        <v>186</v>
      </c>
      <c r="B35" s="65">
        <f>VLOOKUP(A35,'[2]Product Master Sheet'!$B:$F,5,0)</f>
        <v>164</v>
      </c>
      <c r="C35">
        <v>0</v>
      </c>
    </row>
    <row r="36" spans="1:3" x14ac:dyDescent="0.3">
      <c r="A36" t="s">
        <v>187</v>
      </c>
      <c r="B36" s="65">
        <f>VLOOKUP(A36,'[2]Product Master Sheet'!$B:$F,5,0)</f>
        <v>165</v>
      </c>
      <c r="C36">
        <v>0</v>
      </c>
    </row>
    <row r="37" spans="1:3" x14ac:dyDescent="0.3">
      <c r="A37" t="s">
        <v>188</v>
      </c>
      <c r="B37" s="65">
        <f>VLOOKUP(A37,'[2]Product Master Sheet'!$B:$F,5,0)</f>
        <v>175</v>
      </c>
      <c r="C37">
        <v>59</v>
      </c>
    </row>
    <row r="38" spans="1:3" x14ac:dyDescent="0.3">
      <c r="A38" t="s">
        <v>224</v>
      </c>
      <c r="B38" s="65">
        <f>VLOOKUP(A38,'[2]Product Master Sheet'!$B:$F,5,0)</f>
        <v>177</v>
      </c>
      <c r="C38">
        <v>0</v>
      </c>
    </row>
    <row r="39" spans="1:3" x14ac:dyDescent="0.3">
      <c r="A39" t="s">
        <v>255</v>
      </c>
      <c r="B39" s="65">
        <f>VLOOKUP(A39,'[2]Product Master Sheet'!$B:$F,5,0)</f>
        <v>178</v>
      </c>
      <c r="C39">
        <v>0</v>
      </c>
    </row>
    <row r="40" spans="1:3" x14ac:dyDescent="0.3">
      <c r="A40" t="s">
        <v>226</v>
      </c>
      <c r="B40" s="65">
        <f>VLOOKUP(A40,'[2]Product Master Sheet'!$B:$F,5,0)</f>
        <v>179</v>
      </c>
      <c r="C40">
        <v>0</v>
      </c>
    </row>
    <row r="41" spans="1:3" x14ac:dyDescent="0.3">
      <c r="A41" t="s">
        <v>225</v>
      </c>
      <c r="B41" s="65">
        <f>VLOOKUP(A41,'[2]Product Master Sheet'!$B:$F,5,0)</f>
        <v>181</v>
      </c>
      <c r="C41">
        <v>44</v>
      </c>
    </row>
    <row r="42" spans="1:3" x14ac:dyDescent="0.3">
      <c r="A42" t="s">
        <v>189</v>
      </c>
      <c r="B42" s="65">
        <f>VLOOKUP(A42,'[2]Product Master Sheet'!$B:$F,5,0)</f>
        <v>182</v>
      </c>
      <c r="C42">
        <v>0</v>
      </c>
    </row>
    <row r="43" spans="1:3" x14ac:dyDescent="0.3">
      <c r="A43" t="s">
        <v>282</v>
      </c>
      <c r="B43" s="65">
        <f>VLOOKUP(A43,'[2]Product Master Sheet'!$B:$F,5,0)</f>
        <v>195</v>
      </c>
      <c r="C43">
        <v>0</v>
      </c>
    </row>
    <row r="44" spans="1:3" x14ac:dyDescent="0.3">
      <c r="A44" t="s">
        <v>190</v>
      </c>
      <c r="B44" s="65">
        <f>VLOOKUP(A44,'[2]Product Master Sheet'!$B:$F,5,0)</f>
        <v>199</v>
      </c>
      <c r="C44">
        <v>298</v>
      </c>
    </row>
    <row r="45" spans="1:3" x14ac:dyDescent="0.3">
      <c r="A45" t="s">
        <v>229</v>
      </c>
      <c r="B45" s="65">
        <f>VLOOKUP(A45,'[2]Product Master Sheet'!$B:$F,5,0)</f>
        <v>204</v>
      </c>
      <c r="C45">
        <v>2</v>
      </c>
    </row>
    <row r="46" spans="1:3" x14ac:dyDescent="0.3">
      <c r="A46" t="s">
        <v>230</v>
      </c>
      <c r="B46" s="65">
        <f>VLOOKUP(A46,'[2]Product Master Sheet'!$B:$F,5,0)</f>
        <v>205</v>
      </c>
      <c r="C46">
        <v>32</v>
      </c>
    </row>
    <row r="47" spans="1:3" x14ac:dyDescent="0.3">
      <c r="A47" t="s">
        <v>231</v>
      </c>
      <c r="B47" s="65">
        <f>VLOOKUP(A47,'[2]Product Master Sheet'!$B:$F,5,0)</f>
        <v>206</v>
      </c>
      <c r="C47">
        <v>34</v>
      </c>
    </row>
    <row r="48" spans="1:3" x14ac:dyDescent="0.3">
      <c r="A48" t="s">
        <v>228</v>
      </c>
      <c r="B48" s="65">
        <f>VLOOKUP(A48,'[2]Product Master Sheet'!$B:$F,5,0)</f>
        <v>207</v>
      </c>
      <c r="C48">
        <v>39</v>
      </c>
    </row>
    <row r="49" spans="1:3" x14ac:dyDescent="0.3">
      <c r="A49" t="s">
        <v>191</v>
      </c>
      <c r="B49" s="65">
        <f>VLOOKUP(A49,'[2]Product Master Sheet'!$B:$F,5,0)</f>
        <v>210</v>
      </c>
      <c r="C49">
        <v>10</v>
      </c>
    </row>
    <row r="50" spans="1:3" x14ac:dyDescent="0.3">
      <c r="A50" t="s">
        <v>232</v>
      </c>
      <c r="B50" s="65">
        <f>VLOOKUP(A50,'[2]Product Master Sheet'!$B:$F,5,0)</f>
        <v>211</v>
      </c>
      <c r="C50">
        <v>0</v>
      </c>
    </row>
    <row r="51" spans="1:3" x14ac:dyDescent="0.3">
      <c r="A51" t="s">
        <v>192</v>
      </c>
      <c r="B51" s="65">
        <f>VLOOKUP(A51,'[2]Product Master Sheet'!$B:$F,5,0)</f>
        <v>212</v>
      </c>
      <c r="C51">
        <v>0</v>
      </c>
    </row>
    <row r="52" spans="1:3" x14ac:dyDescent="0.3">
      <c r="A52" t="s">
        <v>256</v>
      </c>
      <c r="B52" s="65">
        <f>VLOOKUP(A52,'[2]Product Master Sheet'!$B:$F,5,0)</f>
        <v>225</v>
      </c>
      <c r="C52">
        <v>38</v>
      </c>
    </row>
    <row r="53" spans="1:3" x14ac:dyDescent="0.3">
      <c r="A53" t="s">
        <v>193</v>
      </c>
      <c r="B53" s="65">
        <f>VLOOKUP(A53,'[2]Product Master Sheet'!$B:$F,5,0)</f>
        <v>226</v>
      </c>
      <c r="C53">
        <v>0</v>
      </c>
    </row>
    <row r="54" spans="1:3" x14ac:dyDescent="0.3">
      <c r="A54" t="s">
        <v>208</v>
      </c>
      <c r="B54" s="65">
        <f>VLOOKUP(A54,'[2]Product Master Sheet'!$B:$F,5,0)</f>
        <v>228</v>
      </c>
      <c r="C54">
        <v>0</v>
      </c>
    </row>
    <row r="55" spans="1:3" x14ac:dyDescent="0.3">
      <c r="A55" t="s">
        <v>233</v>
      </c>
      <c r="B55" s="65">
        <f>VLOOKUP(A55,'[2]Product Master Sheet'!$B:$F,5,0)</f>
        <v>233</v>
      </c>
      <c r="C55">
        <v>0</v>
      </c>
    </row>
    <row r="56" spans="1:3" x14ac:dyDescent="0.3">
      <c r="A56" t="s">
        <v>257</v>
      </c>
      <c r="B56" s="65">
        <f>VLOOKUP(A56,'[2]Product Master Sheet'!$B:$F,5,0)</f>
        <v>271</v>
      </c>
      <c r="C56">
        <v>0</v>
      </c>
    </row>
    <row r="57" spans="1:3" x14ac:dyDescent="0.3">
      <c r="A57" t="s">
        <v>235</v>
      </c>
      <c r="B57" s="65">
        <f>VLOOKUP(A57,'[2]Product Master Sheet'!$B:$F,5,0)</f>
        <v>273</v>
      </c>
      <c r="C57">
        <v>10</v>
      </c>
    </row>
    <row r="58" spans="1:3" x14ac:dyDescent="0.3">
      <c r="A58" t="s">
        <v>234</v>
      </c>
      <c r="B58" s="65">
        <f>VLOOKUP(A58,'[2]Product Master Sheet'!$B:$F,5,0)</f>
        <v>274</v>
      </c>
      <c r="C58">
        <v>0</v>
      </c>
    </row>
    <row r="59" spans="1:3" x14ac:dyDescent="0.3">
      <c r="A59" t="s">
        <v>206</v>
      </c>
      <c r="B59" s="65">
        <f>VLOOKUP(A59,'[2]Product Master Sheet'!$B:$F,5,0)</f>
        <v>277</v>
      </c>
      <c r="C59">
        <v>20</v>
      </c>
    </row>
    <row r="60" spans="1:3" x14ac:dyDescent="0.3">
      <c r="A60" t="s">
        <v>194</v>
      </c>
      <c r="B60" s="65">
        <f>VLOOKUP(A60,'[2]Product Master Sheet'!$B:$F,5,0)</f>
        <v>289</v>
      </c>
      <c r="C60">
        <v>0</v>
      </c>
    </row>
    <row r="61" spans="1:3" x14ac:dyDescent="0.3">
      <c r="A61" t="s">
        <v>258</v>
      </c>
      <c r="B61" s="65">
        <f>VLOOKUP(A61,'[2]Product Master Sheet'!$B:$F,5,0)</f>
        <v>291</v>
      </c>
      <c r="C61">
        <v>0</v>
      </c>
    </row>
    <row r="62" spans="1:3" x14ac:dyDescent="0.3">
      <c r="A62" t="s">
        <v>236</v>
      </c>
      <c r="B62" s="65">
        <f>VLOOKUP(A62,'[2]Product Master Sheet'!$B:$F,5,0)</f>
        <v>292</v>
      </c>
      <c r="C62">
        <v>0</v>
      </c>
    </row>
    <row r="63" spans="1:3" x14ac:dyDescent="0.3">
      <c r="A63" t="s">
        <v>195</v>
      </c>
      <c r="B63" s="65">
        <f>VLOOKUP(A63,'[2]Product Master Sheet'!$B:$F,5,0)</f>
        <v>293</v>
      </c>
      <c r="C63">
        <v>70</v>
      </c>
    </row>
    <row r="64" spans="1:3" x14ac:dyDescent="0.3">
      <c r="A64" t="s">
        <v>196</v>
      </c>
      <c r="B64" s="65">
        <f>VLOOKUP(A64,'[2]Product Master Sheet'!$B:$F,5,0)</f>
        <v>294</v>
      </c>
      <c r="C64">
        <v>339</v>
      </c>
    </row>
    <row r="65" spans="1:3" x14ac:dyDescent="0.3">
      <c r="A65" t="s">
        <v>209</v>
      </c>
      <c r="B65" s="65">
        <f>VLOOKUP(A65,'[2]Product Master Sheet'!$B:$F,5,0)</f>
        <v>295</v>
      </c>
      <c r="C65">
        <v>0</v>
      </c>
    </row>
    <row r="66" spans="1:3" x14ac:dyDescent="0.3">
      <c r="A66" t="s">
        <v>238</v>
      </c>
      <c r="B66" s="65">
        <f>VLOOKUP(A66,'[2]Product Master Sheet'!$B:$F,5,0)</f>
        <v>297</v>
      </c>
      <c r="C66">
        <v>20</v>
      </c>
    </row>
    <row r="67" spans="1:3" x14ac:dyDescent="0.3">
      <c r="A67" t="s">
        <v>237</v>
      </c>
      <c r="B67" s="65">
        <f>VLOOKUP(A67,'[2]Product Master Sheet'!$B:$F,5,0)</f>
        <v>299</v>
      </c>
      <c r="C67">
        <v>50</v>
      </c>
    </row>
    <row r="68" spans="1:3" x14ac:dyDescent="0.3">
      <c r="A68" t="s">
        <v>197</v>
      </c>
      <c r="B68" s="65">
        <f>VLOOKUP(A68,'[2]Product Master Sheet'!$B:$F,5,0)</f>
        <v>300</v>
      </c>
      <c r="C68">
        <v>0</v>
      </c>
    </row>
    <row r="69" spans="1:3" x14ac:dyDescent="0.3">
      <c r="A69" t="s">
        <v>198</v>
      </c>
      <c r="B69" s="65">
        <f>VLOOKUP(A69,'[2]Product Master Sheet'!$B:$F,5,0)</f>
        <v>306</v>
      </c>
      <c r="C69">
        <v>12</v>
      </c>
    </row>
    <row r="70" spans="1:3" x14ac:dyDescent="0.3">
      <c r="A70" t="s">
        <v>199</v>
      </c>
      <c r="B70" s="65">
        <f>VLOOKUP(A70,'[2]Product Master Sheet'!$B:$F,5,0)</f>
        <v>307</v>
      </c>
      <c r="C70">
        <v>0</v>
      </c>
    </row>
    <row r="71" spans="1:3" x14ac:dyDescent="0.3">
      <c r="A71" t="s">
        <v>239</v>
      </c>
      <c r="B71" s="65">
        <f>VLOOKUP(A71,'[2]Product Master Sheet'!$B:$F,5,0)</f>
        <v>311</v>
      </c>
      <c r="C71">
        <v>0</v>
      </c>
    </row>
    <row r="72" spans="1:3" x14ac:dyDescent="0.3">
      <c r="A72" t="s">
        <v>200</v>
      </c>
      <c r="B72" s="65">
        <f>VLOOKUP(A72,'[2]Product Master Sheet'!$B:$F,5,0)</f>
        <v>325</v>
      </c>
      <c r="C72">
        <v>57</v>
      </c>
    </row>
    <row r="73" spans="1:3" x14ac:dyDescent="0.3">
      <c r="A73" t="s">
        <v>201</v>
      </c>
      <c r="B73" s="65">
        <f>VLOOKUP(A73,'[2]Product Master Sheet'!$B:$F,5,0)</f>
        <v>326</v>
      </c>
      <c r="C73">
        <v>60</v>
      </c>
    </row>
    <row r="74" spans="1:3" x14ac:dyDescent="0.3">
      <c r="A74" t="s">
        <v>202</v>
      </c>
      <c r="B74" s="65">
        <f>VLOOKUP(A74,'[2]Product Master Sheet'!$B:$F,5,0)</f>
        <v>327</v>
      </c>
      <c r="C74">
        <v>115</v>
      </c>
    </row>
    <row r="75" spans="1:3" x14ac:dyDescent="0.3">
      <c r="A75" t="s">
        <v>241</v>
      </c>
      <c r="B75" s="65">
        <f>VLOOKUP(A75,'[2]Product Master Sheet'!$B:$F,5,0)</f>
        <v>331</v>
      </c>
      <c r="C75">
        <v>35</v>
      </c>
    </row>
    <row r="76" spans="1:3" x14ac:dyDescent="0.3">
      <c r="A76" t="s">
        <v>240</v>
      </c>
      <c r="B76" s="65">
        <f>VLOOKUP(A76,'[2]Product Master Sheet'!$B:$F,5,0)</f>
        <v>332</v>
      </c>
      <c r="C76">
        <v>36</v>
      </c>
    </row>
    <row r="77" spans="1:3" x14ac:dyDescent="0.3">
      <c r="A77" t="s">
        <v>210</v>
      </c>
      <c r="B77" s="65">
        <f>VLOOKUP(A77,'[2]Product Master Sheet'!$B:$F,5,0)</f>
        <v>333</v>
      </c>
      <c r="C77">
        <v>0</v>
      </c>
    </row>
    <row r="78" spans="1:3" x14ac:dyDescent="0.3">
      <c r="A78" t="s">
        <v>203</v>
      </c>
      <c r="B78" s="65">
        <f>VLOOKUP(A78,'[2]Product Master Sheet'!$B:$F,5,0)</f>
        <v>335</v>
      </c>
      <c r="C78">
        <v>65</v>
      </c>
    </row>
    <row r="79" spans="1:3" x14ac:dyDescent="0.3">
      <c r="A79" t="s">
        <v>242</v>
      </c>
      <c r="B79" s="65">
        <f>VLOOKUP(A79,'[2]Product Master Sheet'!$B:$F,5,0)</f>
        <v>336</v>
      </c>
      <c r="C79">
        <v>12</v>
      </c>
    </row>
    <row r="80" spans="1:3" x14ac:dyDescent="0.3">
      <c r="A80" t="s">
        <v>211</v>
      </c>
      <c r="B80" s="65">
        <f>VLOOKUP(A80,'[2]Product Master Sheet'!$B:$F,5,0)</f>
        <v>346</v>
      </c>
      <c r="C80">
        <v>0</v>
      </c>
    </row>
    <row r="81" spans="1:3" x14ac:dyDescent="0.3">
      <c r="A81" t="s">
        <v>262</v>
      </c>
      <c r="B81" s="65">
        <f>VLOOKUP(A81,'[2]Product Master Sheet'!$B:$F,5,0)</f>
        <v>350</v>
      </c>
      <c r="C81">
        <v>62</v>
      </c>
    </row>
    <row r="82" spans="1:3" x14ac:dyDescent="0.3">
      <c r="A82" t="s">
        <v>244</v>
      </c>
      <c r="B82" s="65">
        <f>VLOOKUP(A82,'[2]Product Master Sheet'!$B:$F,5,0)</f>
        <v>353</v>
      </c>
      <c r="C82">
        <v>105</v>
      </c>
    </row>
    <row r="83" spans="1:3" x14ac:dyDescent="0.3">
      <c r="A83" t="s">
        <v>245</v>
      </c>
      <c r="B83" s="65">
        <f>VLOOKUP(A83,'[2]Product Master Sheet'!$B:$F,5,0)</f>
        <v>365</v>
      </c>
      <c r="C83">
        <v>0</v>
      </c>
    </row>
    <row r="84" spans="1:3" x14ac:dyDescent="0.3">
      <c r="A84" t="s">
        <v>247</v>
      </c>
      <c r="B84" s="65">
        <f>VLOOKUP(A84,'[2]Product Master Sheet'!$B:$F,5,0)</f>
        <v>366</v>
      </c>
      <c r="C84">
        <v>14</v>
      </c>
    </row>
    <row r="85" spans="1:3" x14ac:dyDescent="0.3">
      <c r="A85" t="s">
        <v>246</v>
      </c>
      <c r="B85" s="65">
        <f>VLOOKUP(A85,'[2]Product Master Sheet'!$B:$F,5,0)</f>
        <v>368</v>
      </c>
      <c r="C85">
        <v>35</v>
      </c>
    </row>
    <row r="86" spans="1:3" x14ac:dyDescent="0.3">
      <c r="A86" t="s">
        <v>204</v>
      </c>
      <c r="B86" s="65">
        <f>VLOOKUP(A86,'[2]Product Master Sheet'!$B:$F,5,0)</f>
        <v>370</v>
      </c>
      <c r="C86">
        <v>27</v>
      </c>
    </row>
    <row r="87" spans="1:3" x14ac:dyDescent="0.3">
      <c r="A87" t="s">
        <v>259</v>
      </c>
      <c r="B87" s="65">
        <f>VLOOKUP(A87,'[2]Product Master Sheet'!$B:$F,5,0)</f>
        <v>391</v>
      </c>
      <c r="C87">
        <v>0</v>
      </c>
    </row>
    <row r="88" spans="1:3" x14ac:dyDescent="0.3">
      <c r="A88" t="s">
        <v>260</v>
      </c>
      <c r="B88" s="65">
        <f>VLOOKUP(A88,'[2]Product Master Sheet'!$B:$F,5,0)</f>
        <v>394</v>
      </c>
      <c r="C88">
        <v>0</v>
      </c>
    </row>
    <row r="89" spans="1:3" x14ac:dyDescent="0.3">
      <c r="A89" t="s">
        <v>263</v>
      </c>
      <c r="B89" s="65">
        <f>VLOOKUP(A89,'[2]Product Master Sheet'!$B:$F,5,0)</f>
        <v>403</v>
      </c>
      <c r="C89">
        <v>0</v>
      </c>
    </row>
    <row r="90" spans="1:3" x14ac:dyDescent="0.3">
      <c r="A90" t="s">
        <v>250</v>
      </c>
      <c r="B90" s="65">
        <f>VLOOKUP(A90,'[2]Product Master Sheet'!$B:$F,5,0)</f>
        <v>404</v>
      </c>
      <c r="C90">
        <v>0</v>
      </c>
    </row>
    <row r="91" spans="1:3" x14ac:dyDescent="0.3">
      <c r="A91" t="s">
        <v>249</v>
      </c>
      <c r="B91" s="65">
        <f>VLOOKUP(A91,'[2]Product Master Sheet'!$B:$F,5,0)</f>
        <v>405</v>
      </c>
      <c r="C91">
        <v>0</v>
      </c>
    </row>
    <row r="92" spans="1:3" x14ac:dyDescent="0.3">
      <c r="A92" t="s">
        <v>283</v>
      </c>
      <c r="B92" s="65">
        <f>VLOOKUP(A92,'[2]Product Master Sheet'!$B:$F,5,0)</f>
        <v>957</v>
      </c>
      <c r="C92">
        <v>0</v>
      </c>
    </row>
    <row r="93" spans="1:3" x14ac:dyDescent="0.3">
      <c r="A93" t="s">
        <v>284</v>
      </c>
      <c r="B93" s="65">
        <f>VLOOKUP(A93,'[2]Product Master Sheet'!$B:$F,5,0)</f>
        <v>961</v>
      </c>
      <c r="C93">
        <v>0</v>
      </c>
    </row>
    <row r="94" spans="1:3" x14ac:dyDescent="0.3">
      <c r="A94" t="s">
        <v>285</v>
      </c>
      <c r="B94" s="65">
        <f>VLOOKUP(A94,'[2]Product Master Sheet'!$B:$F,5,0)</f>
        <v>968</v>
      </c>
      <c r="C94">
        <v>0</v>
      </c>
    </row>
    <row r="95" spans="1:3" x14ac:dyDescent="0.3">
      <c r="A95" t="s">
        <v>223</v>
      </c>
      <c r="B95" s="65">
        <f>VLOOKUP(A95,'[2]Product Master Sheet'!$B:$F,5,0)</f>
        <v>928</v>
      </c>
      <c r="C95">
        <v>0</v>
      </c>
    </row>
    <row r="96" spans="1:3" x14ac:dyDescent="0.3">
      <c r="A96" t="s">
        <v>281</v>
      </c>
      <c r="B96" s="65">
        <f>VLOOKUP(A96,'[2]Product Master Sheet'!$B:$F,5,0)</f>
        <v>924</v>
      </c>
      <c r="C96">
        <v>0</v>
      </c>
    </row>
    <row r="97" spans="1:3" x14ac:dyDescent="0.3">
      <c r="A97" t="s">
        <v>261</v>
      </c>
      <c r="B97" s="65">
        <f>VLOOKUP(A97,'[2]Product Master Sheet'!$B:$F,5,0)</f>
        <v>925</v>
      </c>
      <c r="C97">
        <v>15</v>
      </c>
    </row>
    <row r="98" spans="1:3" x14ac:dyDescent="0.3">
      <c r="A98" t="s">
        <v>277</v>
      </c>
      <c r="B98" s="65">
        <f>VLOOKUP(A98,'[2]Product Master Sheet'!$B:$F,5,0)</f>
        <v>992</v>
      </c>
      <c r="C98">
        <v>0</v>
      </c>
    </row>
    <row r="99" spans="1:3" x14ac:dyDescent="0.3">
      <c r="A99" t="s">
        <v>278</v>
      </c>
      <c r="B99" s="65">
        <f>VLOOKUP(A99,'[2]Product Master Sheet'!$B:$F,5,0)</f>
        <v>990</v>
      </c>
      <c r="C99">
        <v>0</v>
      </c>
    </row>
    <row r="100" spans="1:3" x14ac:dyDescent="0.3">
      <c r="A100" t="s">
        <v>276</v>
      </c>
      <c r="B100" s="65">
        <f>VLOOKUP(A100,'[2]Product Master Sheet'!$B:$F,5,0)</f>
        <v>988</v>
      </c>
      <c r="C100">
        <v>0</v>
      </c>
    </row>
    <row r="101" spans="1:3" x14ac:dyDescent="0.3">
      <c r="A101" t="s">
        <v>243</v>
      </c>
      <c r="B101" s="65">
        <f>VLOOKUP(A101,'[2]Product Master Sheet'!$B:$F,5,0)</f>
        <v>324</v>
      </c>
      <c r="C101">
        <v>25</v>
      </c>
    </row>
    <row r="102" spans="1:3" x14ac:dyDescent="0.3">
      <c r="A102" t="s">
        <v>227</v>
      </c>
      <c r="B102" s="65">
        <f>VLOOKUP(A102,'[2]Product Master Sheet'!$B:$F,5,0)</f>
        <v>202</v>
      </c>
      <c r="C102">
        <v>0</v>
      </c>
    </row>
    <row r="103" spans="1:3" x14ac:dyDescent="0.3">
      <c r="A103" t="s">
        <v>248</v>
      </c>
      <c r="B103" s="65">
        <f>VLOOKUP(A103,'[2]Product Master Sheet'!$B:$F,5,0)</f>
        <v>406</v>
      </c>
      <c r="C103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07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1" width="10" style="20" bestFit="1" customWidth="1"/>
    <col min="22" max="22" width="9.33203125" style="20" bestFit="1" customWidth="1"/>
    <col min="23" max="23" width="10" style="20" bestFit="1" customWidth="1"/>
    <col min="24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2" t="s">
        <v>288</v>
      </c>
      <c r="C1" s="63"/>
      <c r="D1" s="63"/>
      <c r="E1" s="63"/>
      <c r="F1" s="63"/>
      <c r="G1" s="63"/>
      <c r="H1" s="63"/>
      <c r="I1" s="63"/>
      <c r="J1" s="64"/>
      <c r="K1" s="62" t="s">
        <v>289</v>
      </c>
      <c r="L1" s="63"/>
      <c r="M1" s="63"/>
      <c r="N1" s="63"/>
      <c r="O1" s="63"/>
      <c r="P1" s="63"/>
      <c r="Q1" s="63"/>
      <c r="R1" s="63"/>
      <c r="S1" s="64"/>
      <c r="T1" s="62" t="s">
        <v>13</v>
      </c>
      <c r="U1" s="63"/>
      <c r="V1" s="63"/>
      <c r="W1" s="63"/>
      <c r="X1" s="63"/>
      <c r="Y1" s="63"/>
      <c r="Z1" s="63"/>
      <c r="AA1" s="63"/>
      <c r="AB1" s="64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38</v>
      </c>
      <c r="B4" s="20">
        <v>226</v>
      </c>
      <c r="C4" s="20">
        <v>300</v>
      </c>
      <c r="D4" s="20">
        <v>0</v>
      </c>
      <c r="E4" s="20">
        <v>501</v>
      </c>
      <c r="F4" s="20">
        <v>0</v>
      </c>
      <c r="G4" s="20">
        <v>0</v>
      </c>
      <c r="H4" s="20">
        <v>0</v>
      </c>
      <c r="I4" s="20">
        <v>0</v>
      </c>
      <c r="J4" s="20">
        <v>25</v>
      </c>
      <c r="K4" s="27">
        <v>226</v>
      </c>
      <c r="L4" s="28">
        <v>300</v>
      </c>
      <c r="M4" s="28">
        <v>0</v>
      </c>
      <c r="N4" s="28">
        <v>501</v>
      </c>
      <c r="O4" s="28">
        <v>0</v>
      </c>
      <c r="P4" s="28">
        <v>0</v>
      </c>
      <c r="Q4" s="28">
        <v>0</v>
      </c>
      <c r="R4" s="28">
        <v>0</v>
      </c>
      <c r="S4" s="26">
        <v>25</v>
      </c>
      <c r="T4" s="28">
        <f>B4-K4</f>
        <v>0</v>
      </c>
      <c r="U4" s="28">
        <f t="shared" ref="U4:U106" si="0">C4-L4</f>
        <v>0</v>
      </c>
      <c r="V4" s="28">
        <f t="shared" ref="V4:V106" si="1">D4-M4</f>
        <v>0</v>
      </c>
      <c r="W4" s="28">
        <f t="shared" ref="W4:W106" si="2">E4-N4</f>
        <v>0</v>
      </c>
      <c r="X4" s="28">
        <f t="shared" ref="X4:X106" si="3">F4-O4</f>
        <v>0</v>
      </c>
      <c r="Y4" s="28">
        <f t="shared" ref="Y4:Y106" si="4">G4-P4</f>
        <v>0</v>
      </c>
      <c r="Z4" s="28">
        <f t="shared" ref="Z4:Z106" si="5">H4-Q4</f>
        <v>0</v>
      </c>
      <c r="AA4" s="28">
        <f t="shared" ref="AA4:AA106" si="6">I4-R4</f>
        <v>0</v>
      </c>
      <c r="AB4" s="20">
        <f t="shared" ref="AB4:AB106" si="7">J4-S4</f>
        <v>0</v>
      </c>
      <c r="AC4" s="17" t="str">
        <f>IF(AND(T4=0,AB4=0),"Ok","Issue")</f>
        <v>Ok</v>
      </c>
    </row>
    <row r="5" spans="1:29" s="65" customFormat="1" x14ac:dyDescent="0.3">
      <c r="A5" s="17" t="s">
        <v>251</v>
      </c>
      <c r="B5" s="20">
        <v>15</v>
      </c>
      <c r="C5" s="20">
        <v>210</v>
      </c>
      <c r="D5" s="20">
        <v>0</v>
      </c>
      <c r="E5" s="20">
        <v>198</v>
      </c>
      <c r="F5" s="20">
        <v>0</v>
      </c>
      <c r="G5" s="20">
        <v>0</v>
      </c>
      <c r="H5" s="20">
        <v>0</v>
      </c>
      <c r="I5" s="20">
        <v>0</v>
      </c>
      <c r="J5" s="20">
        <v>27</v>
      </c>
      <c r="K5" s="27">
        <v>15</v>
      </c>
      <c r="L5" s="20">
        <v>210</v>
      </c>
      <c r="M5" s="20">
        <v>0</v>
      </c>
      <c r="N5" s="20">
        <v>198</v>
      </c>
      <c r="O5" s="20">
        <v>0</v>
      </c>
      <c r="P5" s="20">
        <v>0</v>
      </c>
      <c r="Q5" s="20">
        <v>0</v>
      </c>
      <c r="R5" s="20">
        <v>0</v>
      </c>
      <c r="S5" s="26">
        <v>27</v>
      </c>
      <c r="T5" s="20">
        <f t="shared" ref="T5:AB59" si="8">B5-K5</f>
        <v>0</v>
      </c>
      <c r="U5" s="20">
        <f t="shared" ref="U5:U58" si="9">C5-L5</f>
        <v>0</v>
      </c>
      <c r="V5" s="20">
        <f t="shared" ref="V5:V58" si="10">D5-M5</f>
        <v>0</v>
      </c>
      <c r="W5" s="20">
        <f t="shared" ref="W5:W58" si="11">E5-N5</f>
        <v>0</v>
      </c>
      <c r="X5" s="20">
        <f t="shared" ref="X5:X58" si="12">F5-O5</f>
        <v>0</v>
      </c>
      <c r="Y5" s="20">
        <f t="shared" ref="Y5:Y58" si="13">G5-P5</f>
        <v>0</v>
      </c>
      <c r="Z5" s="20">
        <f t="shared" ref="Z5:Z58" si="14">H5-Q5</f>
        <v>0</v>
      </c>
      <c r="AA5" s="20">
        <f t="shared" ref="AA5:AA58" si="15">I5-R5</f>
        <v>0</v>
      </c>
      <c r="AB5" s="20">
        <f t="shared" ref="AB5:AB58" si="16">J5-S5</f>
        <v>0</v>
      </c>
      <c r="AC5" s="17" t="str">
        <f t="shared" ref="AC5:AC68" si="17">IF(AND(T5=0,AB5=0),"Ok","Issue")</f>
        <v>Ok</v>
      </c>
    </row>
    <row r="6" spans="1:29" s="65" customFormat="1" x14ac:dyDescent="0.3">
      <c r="A6" s="17" t="s">
        <v>252</v>
      </c>
      <c r="B6" s="20">
        <v>36</v>
      </c>
      <c r="C6" s="20">
        <v>780</v>
      </c>
      <c r="D6" s="20">
        <v>0</v>
      </c>
      <c r="E6" s="20">
        <v>751</v>
      </c>
      <c r="F6" s="20">
        <v>0</v>
      </c>
      <c r="G6" s="20">
        <v>0</v>
      </c>
      <c r="H6" s="20">
        <v>0</v>
      </c>
      <c r="I6" s="20">
        <v>0</v>
      </c>
      <c r="J6" s="26">
        <v>65</v>
      </c>
      <c r="K6" s="27">
        <v>36</v>
      </c>
      <c r="L6" s="20">
        <v>780</v>
      </c>
      <c r="M6" s="20">
        <v>0</v>
      </c>
      <c r="N6" s="20">
        <v>751</v>
      </c>
      <c r="O6" s="20">
        <v>0</v>
      </c>
      <c r="P6" s="20">
        <v>0</v>
      </c>
      <c r="Q6" s="20">
        <v>0</v>
      </c>
      <c r="R6" s="20">
        <v>0</v>
      </c>
      <c r="S6" s="26">
        <v>65</v>
      </c>
      <c r="T6" s="20">
        <f t="shared" si="8"/>
        <v>0</v>
      </c>
      <c r="U6" s="20">
        <f t="shared" si="9"/>
        <v>0</v>
      </c>
      <c r="V6" s="20">
        <f t="shared" si="10"/>
        <v>0</v>
      </c>
      <c r="W6" s="20">
        <f t="shared" si="11"/>
        <v>0</v>
      </c>
      <c r="X6" s="20">
        <f t="shared" si="12"/>
        <v>0</v>
      </c>
      <c r="Y6" s="20">
        <f t="shared" si="13"/>
        <v>0</v>
      </c>
      <c r="Z6" s="20">
        <f t="shared" si="14"/>
        <v>0</v>
      </c>
      <c r="AA6" s="20">
        <f t="shared" si="15"/>
        <v>0</v>
      </c>
      <c r="AB6" s="20">
        <f t="shared" si="16"/>
        <v>0</v>
      </c>
      <c r="AC6" s="17" t="str">
        <f t="shared" si="17"/>
        <v>Ok</v>
      </c>
    </row>
    <row r="7" spans="1:29" s="65" customFormat="1" x14ac:dyDescent="0.3">
      <c r="A7" s="17" t="s">
        <v>171</v>
      </c>
      <c r="B7" s="20">
        <v>144</v>
      </c>
      <c r="C7" s="20">
        <v>1000</v>
      </c>
      <c r="D7" s="20">
        <v>0</v>
      </c>
      <c r="E7" s="20">
        <v>979</v>
      </c>
      <c r="F7" s="20">
        <v>0</v>
      </c>
      <c r="G7" s="20">
        <v>0</v>
      </c>
      <c r="H7" s="20">
        <v>0</v>
      </c>
      <c r="I7" s="20">
        <v>0</v>
      </c>
      <c r="J7" s="26">
        <v>165</v>
      </c>
      <c r="K7" s="27">
        <v>144</v>
      </c>
      <c r="L7" s="20">
        <v>1000</v>
      </c>
      <c r="M7" s="20">
        <v>0</v>
      </c>
      <c r="N7" s="20">
        <v>979</v>
      </c>
      <c r="O7" s="20">
        <v>0</v>
      </c>
      <c r="P7" s="20">
        <v>0</v>
      </c>
      <c r="Q7" s="20">
        <v>0</v>
      </c>
      <c r="R7" s="20">
        <v>0</v>
      </c>
      <c r="S7" s="26">
        <v>165</v>
      </c>
      <c r="T7" s="20">
        <f t="shared" si="8"/>
        <v>0</v>
      </c>
      <c r="U7" s="20">
        <f t="shared" si="9"/>
        <v>0</v>
      </c>
      <c r="V7" s="20">
        <f t="shared" si="10"/>
        <v>0</v>
      </c>
      <c r="W7" s="20">
        <f t="shared" si="11"/>
        <v>0</v>
      </c>
      <c r="X7" s="20">
        <f t="shared" si="12"/>
        <v>0</v>
      </c>
      <c r="Y7" s="20">
        <f t="shared" si="13"/>
        <v>0</v>
      </c>
      <c r="Z7" s="20">
        <f t="shared" si="14"/>
        <v>0</v>
      </c>
      <c r="AA7" s="20">
        <f t="shared" si="15"/>
        <v>0</v>
      </c>
      <c r="AB7" s="20">
        <f t="shared" si="16"/>
        <v>0</v>
      </c>
      <c r="AC7" s="17" t="str">
        <f t="shared" si="17"/>
        <v>Ok</v>
      </c>
    </row>
    <row r="8" spans="1:29" s="65" customFormat="1" x14ac:dyDescent="0.3">
      <c r="A8" s="17" t="s">
        <v>207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6">
        <v>0</v>
      </c>
      <c r="K8" s="27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6">
        <v>0</v>
      </c>
      <c r="T8" s="20">
        <f t="shared" si="8"/>
        <v>0</v>
      </c>
      <c r="U8" s="20">
        <f t="shared" si="9"/>
        <v>0</v>
      </c>
      <c r="V8" s="20">
        <f t="shared" si="10"/>
        <v>0</v>
      </c>
      <c r="W8" s="20">
        <f t="shared" si="11"/>
        <v>0</v>
      </c>
      <c r="X8" s="20">
        <f t="shared" si="12"/>
        <v>0</v>
      </c>
      <c r="Y8" s="20">
        <f t="shared" si="13"/>
        <v>0</v>
      </c>
      <c r="Z8" s="20">
        <f t="shared" si="14"/>
        <v>0</v>
      </c>
      <c r="AA8" s="20">
        <f t="shared" si="15"/>
        <v>0</v>
      </c>
      <c r="AB8" s="20">
        <f t="shared" si="16"/>
        <v>0</v>
      </c>
      <c r="AC8" s="17" t="str">
        <f t="shared" si="17"/>
        <v>Ok</v>
      </c>
    </row>
    <row r="9" spans="1:29" s="65" customFormat="1" x14ac:dyDescent="0.3">
      <c r="A9" s="17" t="s">
        <v>213</v>
      </c>
      <c r="B9" s="20">
        <v>4</v>
      </c>
      <c r="C9" s="20">
        <v>30</v>
      </c>
      <c r="D9" s="20">
        <v>0</v>
      </c>
      <c r="E9" s="20">
        <v>34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7">
        <v>4</v>
      </c>
      <c r="L9" s="20">
        <v>30</v>
      </c>
      <c r="M9" s="20">
        <v>0</v>
      </c>
      <c r="N9" s="20">
        <v>34</v>
      </c>
      <c r="O9" s="20">
        <v>0</v>
      </c>
      <c r="P9" s="20">
        <v>0</v>
      </c>
      <c r="Q9" s="20">
        <v>0</v>
      </c>
      <c r="R9" s="20">
        <v>0</v>
      </c>
      <c r="S9" s="26">
        <v>0</v>
      </c>
      <c r="T9" s="20">
        <f t="shared" si="8"/>
        <v>0</v>
      </c>
      <c r="U9" s="20">
        <f t="shared" si="9"/>
        <v>0</v>
      </c>
      <c r="V9" s="20">
        <f t="shared" si="10"/>
        <v>0</v>
      </c>
      <c r="W9" s="20">
        <f t="shared" si="11"/>
        <v>0</v>
      </c>
      <c r="X9" s="20">
        <f t="shared" si="12"/>
        <v>0</v>
      </c>
      <c r="Y9" s="20">
        <f t="shared" si="13"/>
        <v>0</v>
      </c>
      <c r="Z9" s="20">
        <f t="shared" si="14"/>
        <v>0</v>
      </c>
      <c r="AA9" s="20">
        <f t="shared" si="15"/>
        <v>0</v>
      </c>
      <c r="AB9" s="20">
        <f t="shared" si="16"/>
        <v>0</v>
      </c>
      <c r="AC9" s="17" t="str">
        <f t="shared" si="17"/>
        <v>Ok</v>
      </c>
    </row>
    <row r="10" spans="1:29" s="65" customFormat="1" x14ac:dyDescent="0.3">
      <c r="A10" s="17" t="s">
        <v>214</v>
      </c>
      <c r="B10" s="20">
        <v>0</v>
      </c>
      <c r="C10" s="20">
        <v>540</v>
      </c>
      <c r="D10" s="20">
        <v>0</v>
      </c>
      <c r="E10" s="20">
        <v>541</v>
      </c>
      <c r="F10" s="20">
        <v>0</v>
      </c>
      <c r="G10" s="20">
        <v>0</v>
      </c>
      <c r="H10" s="20">
        <v>0</v>
      </c>
      <c r="I10" s="20">
        <v>0</v>
      </c>
      <c r="J10" s="26">
        <v>-1</v>
      </c>
      <c r="K10" s="27">
        <v>0</v>
      </c>
      <c r="L10" s="20">
        <v>540</v>
      </c>
      <c r="M10" s="20">
        <v>0</v>
      </c>
      <c r="N10" s="20">
        <v>541</v>
      </c>
      <c r="O10" s="20">
        <v>0</v>
      </c>
      <c r="P10" s="20">
        <v>0</v>
      </c>
      <c r="Q10" s="20">
        <v>0</v>
      </c>
      <c r="R10" s="20">
        <v>0</v>
      </c>
      <c r="S10" s="26">
        <v>-1</v>
      </c>
      <c r="T10" s="20">
        <f t="shared" si="8"/>
        <v>0</v>
      </c>
      <c r="U10" s="20">
        <f t="shared" si="9"/>
        <v>0</v>
      </c>
      <c r="V10" s="20">
        <f t="shared" si="10"/>
        <v>0</v>
      </c>
      <c r="W10" s="20">
        <f t="shared" si="11"/>
        <v>0</v>
      </c>
      <c r="X10" s="20">
        <f t="shared" si="12"/>
        <v>0</v>
      </c>
      <c r="Y10" s="20">
        <f t="shared" si="13"/>
        <v>0</v>
      </c>
      <c r="Z10" s="20">
        <f t="shared" si="14"/>
        <v>0</v>
      </c>
      <c r="AA10" s="20">
        <f t="shared" si="15"/>
        <v>0</v>
      </c>
      <c r="AB10" s="20">
        <f t="shared" si="16"/>
        <v>0</v>
      </c>
      <c r="AC10" s="17" t="str">
        <f t="shared" si="17"/>
        <v>Ok</v>
      </c>
    </row>
    <row r="11" spans="1:29" s="65" customFormat="1" x14ac:dyDescent="0.3">
      <c r="A11" s="17" t="s">
        <v>215</v>
      </c>
      <c r="B11" s="20">
        <v>0</v>
      </c>
      <c r="C11" s="20">
        <v>300</v>
      </c>
      <c r="D11" s="20">
        <v>0</v>
      </c>
      <c r="E11" s="20">
        <v>299</v>
      </c>
      <c r="F11" s="20">
        <v>1</v>
      </c>
      <c r="G11" s="20">
        <v>0</v>
      </c>
      <c r="H11" s="20">
        <v>0</v>
      </c>
      <c r="I11" s="20">
        <v>0</v>
      </c>
      <c r="J11" s="26">
        <v>2</v>
      </c>
      <c r="K11" s="27">
        <v>0</v>
      </c>
      <c r="L11" s="20">
        <v>301</v>
      </c>
      <c r="M11" s="20">
        <v>0</v>
      </c>
      <c r="N11" s="20">
        <v>299</v>
      </c>
      <c r="O11" s="20">
        <v>0</v>
      </c>
      <c r="P11" s="20">
        <v>0</v>
      </c>
      <c r="Q11" s="20">
        <v>0</v>
      </c>
      <c r="R11" s="20">
        <v>0</v>
      </c>
      <c r="S11" s="26">
        <v>2</v>
      </c>
      <c r="T11" s="20">
        <f t="shared" si="8"/>
        <v>0</v>
      </c>
      <c r="U11" s="20">
        <f t="shared" si="9"/>
        <v>-1</v>
      </c>
      <c r="V11" s="20">
        <f t="shared" si="10"/>
        <v>0</v>
      </c>
      <c r="W11" s="20">
        <f t="shared" si="11"/>
        <v>0</v>
      </c>
      <c r="X11" s="20">
        <f t="shared" si="12"/>
        <v>1</v>
      </c>
      <c r="Y11" s="20">
        <f t="shared" si="13"/>
        <v>0</v>
      </c>
      <c r="Z11" s="20">
        <f t="shared" si="14"/>
        <v>0</v>
      </c>
      <c r="AA11" s="20">
        <f t="shared" si="15"/>
        <v>0</v>
      </c>
      <c r="AB11" s="20">
        <f t="shared" si="16"/>
        <v>0</v>
      </c>
      <c r="AC11" s="17" t="str">
        <f t="shared" si="17"/>
        <v>Ok</v>
      </c>
    </row>
    <row r="12" spans="1:29" s="65" customFormat="1" x14ac:dyDescent="0.3">
      <c r="A12" s="17" t="s">
        <v>212</v>
      </c>
      <c r="B12" s="20">
        <v>0</v>
      </c>
      <c r="C12" s="20">
        <v>440</v>
      </c>
      <c r="D12" s="20">
        <v>0</v>
      </c>
      <c r="E12" s="20">
        <v>441</v>
      </c>
      <c r="F12" s="20">
        <v>0</v>
      </c>
      <c r="G12" s="20">
        <v>0</v>
      </c>
      <c r="H12" s="20">
        <v>0</v>
      </c>
      <c r="I12" s="20">
        <v>0</v>
      </c>
      <c r="J12" s="26">
        <v>-1</v>
      </c>
      <c r="K12" s="27">
        <v>0</v>
      </c>
      <c r="L12" s="20">
        <v>440</v>
      </c>
      <c r="M12" s="20">
        <v>0</v>
      </c>
      <c r="N12" s="20">
        <v>441</v>
      </c>
      <c r="O12" s="20">
        <v>0</v>
      </c>
      <c r="P12" s="20">
        <v>0</v>
      </c>
      <c r="Q12" s="20">
        <v>0</v>
      </c>
      <c r="R12" s="20">
        <v>0</v>
      </c>
      <c r="S12" s="26">
        <v>-1</v>
      </c>
      <c r="T12" s="20">
        <f t="shared" si="8"/>
        <v>0</v>
      </c>
      <c r="U12" s="20">
        <f t="shared" si="9"/>
        <v>0</v>
      </c>
      <c r="V12" s="20">
        <f t="shared" si="10"/>
        <v>0</v>
      </c>
      <c r="W12" s="20">
        <f t="shared" si="11"/>
        <v>0</v>
      </c>
      <c r="X12" s="20">
        <f t="shared" si="12"/>
        <v>0</v>
      </c>
      <c r="Y12" s="20">
        <f t="shared" si="13"/>
        <v>0</v>
      </c>
      <c r="Z12" s="20">
        <f t="shared" si="14"/>
        <v>0</v>
      </c>
      <c r="AA12" s="20">
        <f t="shared" si="15"/>
        <v>0</v>
      </c>
      <c r="AB12" s="20">
        <f t="shared" si="16"/>
        <v>0</v>
      </c>
      <c r="AC12" s="17" t="str">
        <f t="shared" si="17"/>
        <v>Ok</v>
      </c>
    </row>
    <row r="13" spans="1:29" s="65" customFormat="1" x14ac:dyDescent="0.3">
      <c r="A13" s="17" t="s">
        <v>216</v>
      </c>
      <c r="B13" s="20">
        <v>0</v>
      </c>
      <c r="C13" s="20">
        <v>30</v>
      </c>
      <c r="D13" s="20">
        <v>0</v>
      </c>
      <c r="E13" s="20">
        <v>9</v>
      </c>
      <c r="F13" s="20">
        <v>0</v>
      </c>
      <c r="G13" s="20">
        <v>0</v>
      </c>
      <c r="H13" s="20">
        <v>0</v>
      </c>
      <c r="I13" s="20">
        <v>0</v>
      </c>
      <c r="J13" s="26">
        <v>21</v>
      </c>
      <c r="K13" s="27">
        <v>0</v>
      </c>
      <c r="L13" s="20">
        <v>30</v>
      </c>
      <c r="M13" s="20">
        <v>0</v>
      </c>
      <c r="N13" s="20">
        <v>9</v>
      </c>
      <c r="O13" s="20">
        <v>0</v>
      </c>
      <c r="P13" s="20">
        <v>0</v>
      </c>
      <c r="Q13" s="20">
        <v>0</v>
      </c>
      <c r="R13" s="20">
        <v>0</v>
      </c>
      <c r="S13" s="26">
        <v>21</v>
      </c>
      <c r="T13" s="20">
        <f t="shared" si="8"/>
        <v>0</v>
      </c>
      <c r="U13" s="20">
        <f t="shared" si="9"/>
        <v>0</v>
      </c>
      <c r="V13" s="20">
        <f t="shared" si="10"/>
        <v>0</v>
      </c>
      <c r="W13" s="20">
        <f t="shared" si="11"/>
        <v>0</v>
      </c>
      <c r="X13" s="20">
        <f t="shared" si="12"/>
        <v>0</v>
      </c>
      <c r="Y13" s="20">
        <f t="shared" si="13"/>
        <v>0</v>
      </c>
      <c r="Z13" s="20">
        <f t="shared" si="14"/>
        <v>0</v>
      </c>
      <c r="AA13" s="20">
        <f t="shared" si="15"/>
        <v>0</v>
      </c>
      <c r="AB13" s="20">
        <f t="shared" si="16"/>
        <v>0</v>
      </c>
      <c r="AC13" s="17" t="str">
        <f t="shared" si="17"/>
        <v>Ok</v>
      </c>
    </row>
    <row r="14" spans="1:29" s="65" customFormat="1" x14ac:dyDescent="0.3">
      <c r="A14" s="17" t="s">
        <v>218</v>
      </c>
      <c r="B14" s="20">
        <v>14</v>
      </c>
      <c r="C14" s="20">
        <v>100</v>
      </c>
      <c r="D14" s="20">
        <v>0</v>
      </c>
      <c r="E14" s="20">
        <v>54</v>
      </c>
      <c r="F14" s="20">
        <v>0</v>
      </c>
      <c r="G14" s="20">
        <v>0</v>
      </c>
      <c r="H14" s="20">
        <v>0</v>
      </c>
      <c r="I14" s="20">
        <v>0</v>
      </c>
      <c r="J14" s="26">
        <v>60</v>
      </c>
      <c r="K14" s="27">
        <v>14</v>
      </c>
      <c r="L14" s="20">
        <v>100</v>
      </c>
      <c r="M14" s="20">
        <v>0</v>
      </c>
      <c r="N14" s="20">
        <v>54</v>
      </c>
      <c r="O14" s="20">
        <v>0</v>
      </c>
      <c r="P14" s="20">
        <v>0</v>
      </c>
      <c r="Q14" s="20">
        <v>0</v>
      </c>
      <c r="R14" s="20">
        <v>0</v>
      </c>
      <c r="S14" s="26">
        <v>60</v>
      </c>
      <c r="T14" s="20">
        <f t="shared" si="8"/>
        <v>0</v>
      </c>
      <c r="U14" s="20">
        <f t="shared" si="9"/>
        <v>0</v>
      </c>
      <c r="V14" s="20">
        <f t="shared" si="10"/>
        <v>0</v>
      </c>
      <c r="W14" s="20">
        <f t="shared" si="11"/>
        <v>0</v>
      </c>
      <c r="X14" s="20">
        <f t="shared" si="12"/>
        <v>0</v>
      </c>
      <c r="Y14" s="20">
        <f t="shared" si="13"/>
        <v>0</v>
      </c>
      <c r="Z14" s="20">
        <f t="shared" si="14"/>
        <v>0</v>
      </c>
      <c r="AA14" s="20">
        <f t="shared" si="15"/>
        <v>0</v>
      </c>
      <c r="AB14" s="20">
        <f t="shared" si="16"/>
        <v>0</v>
      </c>
      <c r="AC14" s="17" t="str">
        <f t="shared" si="17"/>
        <v>Ok</v>
      </c>
    </row>
    <row r="15" spans="1:29" s="65" customFormat="1" x14ac:dyDescent="0.3">
      <c r="A15" s="17" t="s">
        <v>217</v>
      </c>
      <c r="B15" s="20">
        <v>30</v>
      </c>
      <c r="C15" s="20">
        <v>200</v>
      </c>
      <c r="D15" s="20">
        <v>0</v>
      </c>
      <c r="E15" s="20">
        <v>42</v>
      </c>
      <c r="F15" s="20">
        <v>0</v>
      </c>
      <c r="G15" s="20">
        <v>0</v>
      </c>
      <c r="H15" s="20">
        <v>0</v>
      </c>
      <c r="I15" s="20">
        <v>0</v>
      </c>
      <c r="J15" s="26">
        <v>188</v>
      </c>
      <c r="K15" s="27">
        <v>30</v>
      </c>
      <c r="L15" s="20">
        <v>200</v>
      </c>
      <c r="M15" s="20">
        <v>0</v>
      </c>
      <c r="N15" s="20">
        <v>42</v>
      </c>
      <c r="O15" s="20">
        <v>0</v>
      </c>
      <c r="P15" s="20">
        <v>0</v>
      </c>
      <c r="Q15" s="20">
        <v>0</v>
      </c>
      <c r="R15" s="20">
        <v>0</v>
      </c>
      <c r="S15" s="26">
        <v>188</v>
      </c>
      <c r="T15" s="20">
        <f t="shared" si="8"/>
        <v>0</v>
      </c>
      <c r="U15" s="20">
        <f t="shared" si="9"/>
        <v>0</v>
      </c>
      <c r="V15" s="20">
        <f t="shared" si="10"/>
        <v>0</v>
      </c>
      <c r="W15" s="20">
        <f t="shared" si="11"/>
        <v>0</v>
      </c>
      <c r="X15" s="20">
        <f t="shared" si="12"/>
        <v>0</v>
      </c>
      <c r="Y15" s="20">
        <f t="shared" si="13"/>
        <v>0</v>
      </c>
      <c r="Z15" s="20">
        <f t="shared" si="14"/>
        <v>0</v>
      </c>
      <c r="AA15" s="20">
        <f t="shared" si="15"/>
        <v>0</v>
      </c>
      <c r="AB15" s="20">
        <f t="shared" si="16"/>
        <v>0</v>
      </c>
      <c r="AC15" s="17" t="str">
        <f t="shared" si="17"/>
        <v>Ok</v>
      </c>
    </row>
    <row r="16" spans="1:29" s="65" customFormat="1" x14ac:dyDescent="0.3">
      <c r="A16" s="17" t="s">
        <v>172</v>
      </c>
      <c r="B16" s="20">
        <v>92</v>
      </c>
      <c r="C16" s="20">
        <v>450</v>
      </c>
      <c r="D16" s="20">
        <v>0</v>
      </c>
      <c r="E16" s="20">
        <v>370</v>
      </c>
      <c r="F16" s="20">
        <v>0</v>
      </c>
      <c r="G16" s="20">
        <v>0</v>
      </c>
      <c r="H16" s="20">
        <v>0</v>
      </c>
      <c r="I16" s="20">
        <v>0</v>
      </c>
      <c r="J16" s="20">
        <v>172</v>
      </c>
      <c r="K16" s="27">
        <v>92</v>
      </c>
      <c r="L16" s="20">
        <v>450</v>
      </c>
      <c r="M16" s="20">
        <v>0</v>
      </c>
      <c r="N16" s="20">
        <v>370</v>
      </c>
      <c r="O16" s="20">
        <v>0</v>
      </c>
      <c r="P16" s="20">
        <v>0</v>
      </c>
      <c r="Q16" s="20">
        <v>0</v>
      </c>
      <c r="R16" s="20">
        <v>0</v>
      </c>
      <c r="S16" s="26">
        <v>172</v>
      </c>
      <c r="T16" s="20">
        <f t="shared" si="8"/>
        <v>0</v>
      </c>
      <c r="U16" s="20">
        <f t="shared" si="9"/>
        <v>0</v>
      </c>
      <c r="V16" s="20">
        <f t="shared" si="10"/>
        <v>0</v>
      </c>
      <c r="W16" s="20">
        <f t="shared" si="11"/>
        <v>0</v>
      </c>
      <c r="X16" s="20">
        <f t="shared" si="12"/>
        <v>0</v>
      </c>
      <c r="Y16" s="20">
        <f t="shared" si="13"/>
        <v>0</v>
      </c>
      <c r="Z16" s="20">
        <f t="shared" si="14"/>
        <v>0</v>
      </c>
      <c r="AA16" s="20">
        <f t="shared" si="15"/>
        <v>0</v>
      </c>
      <c r="AB16" s="20">
        <f t="shared" si="16"/>
        <v>0</v>
      </c>
      <c r="AC16" s="17" t="str">
        <f t="shared" si="17"/>
        <v>Ok</v>
      </c>
    </row>
    <row r="17" spans="1:29" s="65" customFormat="1" x14ac:dyDescent="0.3">
      <c r="A17" s="17" t="s">
        <v>173</v>
      </c>
      <c r="B17" s="20">
        <v>86</v>
      </c>
      <c r="C17" s="20">
        <v>1420</v>
      </c>
      <c r="D17" s="20">
        <v>0</v>
      </c>
      <c r="E17" s="20">
        <v>1498</v>
      </c>
      <c r="F17" s="20">
        <v>12</v>
      </c>
      <c r="G17" s="20">
        <v>0</v>
      </c>
      <c r="H17" s="20">
        <v>0</v>
      </c>
      <c r="I17" s="20">
        <v>0</v>
      </c>
      <c r="J17" s="26">
        <v>20</v>
      </c>
      <c r="K17" s="27">
        <v>86</v>
      </c>
      <c r="L17" s="20">
        <v>1432</v>
      </c>
      <c r="M17" s="20">
        <v>0</v>
      </c>
      <c r="N17" s="20">
        <v>1498</v>
      </c>
      <c r="O17" s="20">
        <v>0</v>
      </c>
      <c r="P17" s="20">
        <v>0</v>
      </c>
      <c r="Q17" s="20">
        <v>0</v>
      </c>
      <c r="R17" s="20">
        <v>0</v>
      </c>
      <c r="S17" s="26">
        <v>20</v>
      </c>
      <c r="T17" s="20">
        <f t="shared" si="8"/>
        <v>0</v>
      </c>
      <c r="U17" s="20">
        <f t="shared" si="9"/>
        <v>-12</v>
      </c>
      <c r="V17" s="20">
        <f t="shared" si="10"/>
        <v>0</v>
      </c>
      <c r="W17" s="20">
        <f t="shared" si="11"/>
        <v>0</v>
      </c>
      <c r="X17" s="20">
        <f t="shared" si="12"/>
        <v>12</v>
      </c>
      <c r="Y17" s="20">
        <f t="shared" si="13"/>
        <v>0</v>
      </c>
      <c r="Z17" s="20">
        <f t="shared" si="14"/>
        <v>0</v>
      </c>
      <c r="AA17" s="20">
        <f t="shared" si="15"/>
        <v>0</v>
      </c>
      <c r="AB17" s="20">
        <f t="shared" si="16"/>
        <v>0</v>
      </c>
      <c r="AC17" s="17" t="str">
        <f t="shared" si="17"/>
        <v>Ok</v>
      </c>
    </row>
    <row r="18" spans="1:29" s="65" customFormat="1" x14ac:dyDescent="0.3">
      <c r="A18" s="17" t="s">
        <v>174</v>
      </c>
      <c r="B18" s="20">
        <v>55</v>
      </c>
      <c r="C18" s="20">
        <v>1680</v>
      </c>
      <c r="D18" s="20">
        <v>0</v>
      </c>
      <c r="E18" s="20">
        <v>1727</v>
      </c>
      <c r="F18" s="20">
        <v>1</v>
      </c>
      <c r="G18" s="20">
        <v>0</v>
      </c>
      <c r="H18" s="20">
        <v>0</v>
      </c>
      <c r="I18" s="20">
        <v>0</v>
      </c>
      <c r="J18" s="26">
        <v>9</v>
      </c>
      <c r="K18" s="27">
        <v>55</v>
      </c>
      <c r="L18" s="20">
        <v>1681</v>
      </c>
      <c r="M18" s="20">
        <v>0</v>
      </c>
      <c r="N18" s="20">
        <v>1727</v>
      </c>
      <c r="O18" s="20">
        <v>0</v>
      </c>
      <c r="P18" s="20">
        <v>0</v>
      </c>
      <c r="Q18" s="20">
        <v>0</v>
      </c>
      <c r="R18" s="20">
        <v>0</v>
      </c>
      <c r="S18" s="26">
        <v>9</v>
      </c>
      <c r="T18" s="20">
        <f t="shared" si="8"/>
        <v>0</v>
      </c>
      <c r="U18" s="20">
        <f t="shared" si="9"/>
        <v>-1</v>
      </c>
      <c r="V18" s="20">
        <f t="shared" si="10"/>
        <v>0</v>
      </c>
      <c r="W18" s="20">
        <f t="shared" si="11"/>
        <v>0</v>
      </c>
      <c r="X18" s="20">
        <f t="shared" si="12"/>
        <v>1</v>
      </c>
      <c r="Y18" s="20">
        <f t="shared" si="13"/>
        <v>0</v>
      </c>
      <c r="Z18" s="20">
        <f t="shared" si="14"/>
        <v>0</v>
      </c>
      <c r="AA18" s="20">
        <f t="shared" si="15"/>
        <v>0</v>
      </c>
      <c r="AB18" s="20">
        <f t="shared" si="16"/>
        <v>0</v>
      </c>
      <c r="AC18" s="17" t="str">
        <f t="shared" si="17"/>
        <v>Ok</v>
      </c>
    </row>
    <row r="19" spans="1:29" s="65" customFormat="1" x14ac:dyDescent="0.3">
      <c r="A19" s="17" t="s">
        <v>175</v>
      </c>
      <c r="B19" s="20">
        <v>40</v>
      </c>
      <c r="C19" s="20">
        <v>700</v>
      </c>
      <c r="D19" s="20">
        <v>0</v>
      </c>
      <c r="E19" s="20">
        <v>740</v>
      </c>
      <c r="F19" s="20">
        <v>0</v>
      </c>
      <c r="G19" s="20">
        <v>0</v>
      </c>
      <c r="H19" s="20">
        <v>0</v>
      </c>
      <c r="I19" s="20">
        <v>0</v>
      </c>
      <c r="J19" s="26">
        <v>0</v>
      </c>
      <c r="K19" s="27">
        <v>40</v>
      </c>
      <c r="L19" s="20">
        <v>700</v>
      </c>
      <c r="M19" s="20">
        <v>0</v>
      </c>
      <c r="N19" s="20">
        <v>740</v>
      </c>
      <c r="O19" s="20">
        <v>0</v>
      </c>
      <c r="P19" s="20">
        <v>0</v>
      </c>
      <c r="Q19" s="20">
        <v>0</v>
      </c>
      <c r="R19" s="20">
        <v>0</v>
      </c>
      <c r="S19" s="26">
        <v>0</v>
      </c>
      <c r="T19" s="20">
        <f t="shared" si="8"/>
        <v>0</v>
      </c>
      <c r="U19" s="20">
        <f t="shared" si="9"/>
        <v>0</v>
      </c>
      <c r="V19" s="20">
        <f t="shared" si="10"/>
        <v>0</v>
      </c>
      <c r="W19" s="20">
        <f t="shared" si="11"/>
        <v>0</v>
      </c>
      <c r="X19" s="20">
        <f t="shared" si="12"/>
        <v>0</v>
      </c>
      <c r="Y19" s="20">
        <f t="shared" si="13"/>
        <v>0</v>
      </c>
      <c r="Z19" s="20">
        <f t="shared" si="14"/>
        <v>0</v>
      </c>
      <c r="AA19" s="20">
        <f t="shared" si="15"/>
        <v>0</v>
      </c>
      <c r="AB19" s="20">
        <f t="shared" si="16"/>
        <v>0</v>
      </c>
      <c r="AC19" s="17" t="str">
        <f t="shared" si="17"/>
        <v>Ok</v>
      </c>
    </row>
    <row r="20" spans="1:29" s="65" customFormat="1" x14ac:dyDescent="0.3">
      <c r="A20" s="17" t="s">
        <v>219</v>
      </c>
      <c r="B20" s="20">
        <v>0</v>
      </c>
      <c r="C20" s="20">
        <v>500</v>
      </c>
      <c r="D20" s="20">
        <v>0</v>
      </c>
      <c r="E20" s="20">
        <v>385</v>
      </c>
      <c r="F20" s="20">
        <v>0</v>
      </c>
      <c r="G20" s="20">
        <v>0</v>
      </c>
      <c r="H20" s="20">
        <v>0</v>
      </c>
      <c r="I20" s="20">
        <v>0</v>
      </c>
      <c r="J20" s="26">
        <v>115</v>
      </c>
      <c r="K20" s="27">
        <v>0</v>
      </c>
      <c r="L20" s="20">
        <v>500</v>
      </c>
      <c r="M20" s="20">
        <v>0</v>
      </c>
      <c r="N20" s="20">
        <v>385</v>
      </c>
      <c r="O20" s="20">
        <v>0</v>
      </c>
      <c r="P20" s="20">
        <v>0</v>
      </c>
      <c r="Q20" s="20">
        <v>0</v>
      </c>
      <c r="R20" s="20">
        <v>0</v>
      </c>
      <c r="S20" s="26">
        <v>115</v>
      </c>
      <c r="T20" s="20">
        <f t="shared" si="8"/>
        <v>0</v>
      </c>
      <c r="U20" s="20">
        <f t="shared" si="9"/>
        <v>0</v>
      </c>
      <c r="V20" s="20">
        <f t="shared" si="10"/>
        <v>0</v>
      </c>
      <c r="W20" s="20">
        <f t="shared" si="11"/>
        <v>0</v>
      </c>
      <c r="X20" s="20">
        <f t="shared" si="12"/>
        <v>0</v>
      </c>
      <c r="Y20" s="20">
        <f t="shared" si="13"/>
        <v>0</v>
      </c>
      <c r="Z20" s="20">
        <f t="shared" si="14"/>
        <v>0</v>
      </c>
      <c r="AA20" s="20">
        <f t="shared" si="15"/>
        <v>0</v>
      </c>
      <c r="AB20" s="20">
        <f t="shared" si="16"/>
        <v>0</v>
      </c>
      <c r="AC20" s="17" t="str">
        <f t="shared" si="17"/>
        <v>Ok</v>
      </c>
    </row>
    <row r="21" spans="1:29" s="65" customFormat="1" x14ac:dyDescent="0.3">
      <c r="A21" s="17" t="s">
        <v>221</v>
      </c>
      <c r="B21" s="20">
        <v>0</v>
      </c>
      <c r="C21" s="20">
        <v>3300</v>
      </c>
      <c r="D21" s="20">
        <v>0</v>
      </c>
      <c r="E21" s="20">
        <v>3381</v>
      </c>
      <c r="F21" s="20">
        <v>81</v>
      </c>
      <c r="G21" s="20">
        <v>0</v>
      </c>
      <c r="H21" s="20">
        <v>0</v>
      </c>
      <c r="I21" s="20">
        <v>0</v>
      </c>
      <c r="J21" s="26">
        <v>0</v>
      </c>
      <c r="K21" s="27">
        <v>0</v>
      </c>
      <c r="L21" s="20">
        <v>3381</v>
      </c>
      <c r="M21" s="20">
        <v>0</v>
      </c>
      <c r="N21" s="20">
        <v>3381</v>
      </c>
      <c r="O21" s="20">
        <v>0</v>
      </c>
      <c r="P21" s="20">
        <v>0</v>
      </c>
      <c r="Q21" s="20">
        <v>0</v>
      </c>
      <c r="R21" s="20">
        <v>0</v>
      </c>
      <c r="S21" s="26">
        <v>0</v>
      </c>
      <c r="T21" s="20">
        <f t="shared" si="8"/>
        <v>0</v>
      </c>
      <c r="U21" s="20">
        <f t="shared" si="9"/>
        <v>-81</v>
      </c>
      <c r="V21" s="20">
        <f t="shared" si="10"/>
        <v>0</v>
      </c>
      <c r="W21" s="20">
        <f t="shared" si="11"/>
        <v>0</v>
      </c>
      <c r="X21" s="20">
        <f t="shared" si="12"/>
        <v>81</v>
      </c>
      <c r="Y21" s="20">
        <f t="shared" si="13"/>
        <v>0</v>
      </c>
      <c r="Z21" s="20">
        <f t="shared" si="14"/>
        <v>0</v>
      </c>
      <c r="AA21" s="20">
        <f t="shared" si="15"/>
        <v>0</v>
      </c>
      <c r="AB21" s="20">
        <f t="shared" si="16"/>
        <v>0</v>
      </c>
      <c r="AC21" s="17" t="str">
        <f t="shared" si="17"/>
        <v>Ok</v>
      </c>
    </row>
    <row r="22" spans="1:29" s="65" customFormat="1" x14ac:dyDescent="0.3">
      <c r="A22" s="17" t="s">
        <v>176</v>
      </c>
      <c r="B22" s="20">
        <v>12</v>
      </c>
      <c r="C22" s="20">
        <v>1280</v>
      </c>
      <c r="D22" s="20">
        <v>0</v>
      </c>
      <c r="E22" s="20">
        <v>1268</v>
      </c>
      <c r="F22" s="20">
        <v>0</v>
      </c>
      <c r="G22" s="20">
        <v>0</v>
      </c>
      <c r="H22" s="20">
        <v>0</v>
      </c>
      <c r="I22" s="20">
        <v>0</v>
      </c>
      <c r="J22" s="26">
        <v>24</v>
      </c>
      <c r="K22" s="27">
        <v>12</v>
      </c>
      <c r="L22" s="20">
        <v>1280</v>
      </c>
      <c r="M22" s="20">
        <v>0</v>
      </c>
      <c r="N22" s="20">
        <v>1268</v>
      </c>
      <c r="O22" s="20">
        <v>0</v>
      </c>
      <c r="P22" s="20">
        <v>0</v>
      </c>
      <c r="Q22" s="20">
        <v>0</v>
      </c>
      <c r="R22" s="20">
        <v>0</v>
      </c>
      <c r="S22" s="26">
        <v>24</v>
      </c>
      <c r="T22" s="20">
        <f t="shared" si="8"/>
        <v>0</v>
      </c>
      <c r="U22" s="20">
        <f t="shared" si="9"/>
        <v>0</v>
      </c>
      <c r="V22" s="20">
        <f t="shared" si="10"/>
        <v>0</v>
      </c>
      <c r="W22" s="20">
        <f t="shared" si="11"/>
        <v>0</v>
      </c>
      <c r="X22" s="20">
        <f t="shared" si="12"/>
        <v>0</v>
      </c>
      <c r="Y22" s="20">
        <f t="shared" si="13"/>
        <v>0</v>
      </c>
      <c r="Z22" s="20">
        <f t="shared" si="14"/>
        <v>0</v>
      </c>
      <c r="AA22" s="20">
        <f t="shared" si="15"/>
        <v>0</v>
      </c>
      <c r="AB22" s="20">
        <f t="shared" si="16"/>
        <v>0</v>
      </c>
      <c r="AC22" s="17" t="str">
        <f t="shared" si="17"/>
        <v>Ok</v>
      </c>
    </row>
    <row r="23" spans="1:29" s="65" customFormat="1" x14ac:dyDescent="0.3">
      <c r="A23" s="17" t="s">
        <v>220</v>
      </c>
      <c r="B23" s="20">
        <v>10</v>
      </c>
      <c r="C23" s="20">
        <v>0</v>
      </c>
      <c r="D23" s="20">
        <v>0</v>
      </c>
      <c r="E23" s="20">
        <v>8</v>
      </c>
      <c r="F23" s="20">
        <v>0</v>
      </c>
      <c r="G23" s="20">
        <v>0</v>
      </c>
      <c r="H23" s="20">
        <v>0</v>
      </c>
      <c r="I23" s="20">
        <v>0</v>
      </c>
      <c r="J23" s="26">
        <v>2</v>
      </c>
      <c r="K23" s="27">
        <v>10</v>
      </c>
      <c r="L23" s="20">
        <v>0</v>
      </c>
      <c r="M23" s="20">
        <v>0</v>
      </c>
      <c r="N23" s="20">
        <v>8</v>
      </c>
      <c r="O23" s="20">
        <v>0</v>
      </c>
      <c r="P23" s="20">
        <v>0</v>
      </c>
      <c r="Q23" s="20">
        <v>0</v>
      </c>
      <c r="R23" s="20">
        <v>0</v>
      </c>
      <c r="S23" s="26">
        <v>2</v>
      </c>
      <c r="T23" s="20">
        <f t="shared" si="8"/>
        <v>0</v>
      </c>
      <c r="U23" s="20">
        <f t="shared" si="9"/>
        <v>0</v>
      </c>
      <c r="V23" s="20">
        <f t="shared" si="10"/>
        <v>0</v>
      </c>
      <c r="W23" s="20">
        <f t="shared" si="11"/>
        <v>0</v>
      </c>
      <c r="X23" s="20">
        <f t="shared" si="12"/>
        <v>0</v>
      </c>
      <c r="Y23" s="20">
        <f t="shared" si="13"/>
        <v>0</v>
      </c>
      <c r="Z23" s="20">
        <f t="shared" si="14"/>
        <v>0</v>
      </c>
      <c r="AA23" s="20">
        <f t="shared" si="15"/>
        <v>0</v>
      </c>
      <c r="AB23" s="20">
        <f t="shared" si="16"/>
        <v>0</v>
      </c>
      <c r="AC23" s="17" t="str">
        <f t="shared" si="17"/>
        <v>Ok</v>
      </c>
    </row>
    <row r="24" spans="1:29" s="65" customFormat="1" x14ac:dyDescent="0.3">
      <c r="A24" s="17" t="s">
        <v>177</v>
      </c>
      <c r="B24" s="20">
        <v>100</v>
      </c>
      <c r="C24" s="20">
        <v>4600</v>
      </c>
      <c r="D24" s="20">
        <v>0</v>
      </c>
      <c r="E24" s="20">
        <v>4685</v>
      </c>
      <c r="F24" s="20">
        <v>10</v>
      </c>
      <c r="G24" s="20">
        <v>0</v>
      </c>
      <c r="H24" s="20">
        <v>0</v>
      </c>
      <c r="I24" s="20">
        <v>0</v>
      </c>
      <c r="J24" s="26">
        <v>25</v>
      </c>
      <c r="K24" s="27">
        <v>100</v>
      </c>
      <c r="L24" s="20">
        <v>4610</v>
      </c>
      <c r="M24" s="20">
        <v>0</v>
      </c>
      <c r="N24" s="20">
        <v>4685</v>
      </c>
      <c r="O24" s="20">
        <v>0</v>
      </c>
      <c r="P24" s="20">
        <v>0</v>
      </c>
      <c r="Q24" s="20">
        <v>0</v>
      </c>
      <c r="R24" s="20">
        <v>0</v>
      </c>
      <c r="S24" s="26">
        <v>25</v>
      </c>
      <c r="T24" s="20">
        <f t="shared" si="8"/>
        <v>0</v>
      </c>
      <c r="U24" s="20">
        <f t="shared" si="9"/>
        <v>-10</v>
      </c>
      <c r="V24" s="20">
        <f t="shared" si="10"/>
        <v>0</v>
      </c>
      <c r="W24" s="20">
        <f t="shared" si="11"/>
        <v>0</v>
      </c>
      <c r="X24" s="20">
        <f t="shared" si="12"/>
        <v>10</v>
      </c>
      <c r="Y24" s="20">
        <f t="shared" si="13"/>
        <v>0</v>
      </c>
      <c r="Z24" s="20">
        <f t="shared" si="14"/>
        <v>0</v>
      </c>
      <c r="AA24" s="20">
        <f t="shared" si="15"/>
        <v>0</v>
      </c>
      <c r="AB24" s="20">
        <f t="shared" si="16"/>
        <v>0</v>
      </c>
      <c r="AC24" s="17" t="str">
        <f t="shared" si="17"/>
        <v>Ok</v>
      </c>
    </row>
    <row r="25" spans="1:29" s="65" customFormat="1" x14ac:dyDescent="0.3">
      <c r="A25" s="17" t="s">
        <v>222</v>
      </c>
      <c r="B25" s="20">
        <v>0</v>
      </c>
      <c r="C25" s="20">
        <v>280</v>
      </c>
      <c r="D25" s="20">
        <v>0</v>
      </c>
      <c r="E25" s="20">
        <v>275</v>
      </c>
      <c r="F25" s="20">
        <v>0</v>
      </c>
      <c r="G25" s="20">
        <v>0</v>
      </c>
      <c r="H25" s="20">
        <v>0</v>
      </c>
      <c r="I25" s="20">
        <v>0</v>
      </c>
      <c r="J25" s="26">
        <v>5</v>
      </c>
      <c r="K25" s="27">
        <v>0</v>
      </c>
      <c r="L25" s="20">
        <v>280</v>
      </c>
      <c r="M25" s="20">
        <v>0</v>
      </c>
      <c r="N25" s="20">
        <v>275</v>
      </c>
      <c r="O25" s="20">
        <v>0</v>
      </c>
      <c r="P25" s="20">
        <v>0</v>
      </c>
      <c r="Q25" s="20">
        <v>0</v>
      </c>
      <c r="R25" s="20">
        <v>0</v>
      </c>
      <c r="S25" s="26">
        <v>5</v>
      </c>
      <c r="T25" s="20">
        <f t="shared" si="8"/>
        <v>0</v>
      </c>
      <c r="U25" s="20">
        <f t="shared" si="9"/>
        <v>0</v>
      </c>
      <c r="V25" s="20">
        <f t="shared" si="10"/>
        <v>0</v>
      </c>
      <c r="W25" s="20">
        <f t="shared" si="11"/>
        <v>0</v>
      </c>
      <c r="X25" s="20">
        <f t="shared" si="12"/>
        <v>0</v>
      </c>
      <c r="Y25" s="20">
        <f t="shared" si="13"/>
        <v>0</v>
      </c>
      <c r="Z25" s="20">
        <f t="shared" si="14"/>
        <v>0</v>
      </c>
      <c r="AA25" s="20">
        <f t="shared" si="15"/>
        <v>0</v>
      </c>
      <c r="AB25" s="20">
        <f t="shared" si="16"/>
        <v>0</v>
      </c>
      <c r="AC25" s="17" t="str">
        <f t="shared" si="17"/>
        <v>Ok</v>
      </c>
    </row>
    <row r="26" spans="1:29" s="65" customFormat="1" x14ac:dyDescent="0.3">
      <c r="A26" s="17" t="s">
        <v>178</v>
      </c>
      <c r="B26" s="20">
        <v>87</v>
      </c>
      <c r="C26" s="20">
        <v>600</v>
      </c>
      <c r="D26" s="20">
        <v>0</v>
      </c>
      <c r="E26" s="20">
        <v>559</v>
      </c>
      <c r="F26" s="20">
        <v>0</v>
      </c>
      <c r="G26" s="20">
        <v>0</v>
      </c>
      <c r="H26" s="20">
        <v>0</v>
      </c>
      <c r="I26" s="20">
        <v>0</v>
      </c>
      <c r="J26" s="26">
        <v>128</v>
      </c>
      <c r="K26" s="27">
        <v>87</v>
      </c>
      <c r="L26" s="20">
        <v>600</v>
      </c>
      <c r="M26" s="20">
        <v>0</v>
      </c>
      <c r="N26" s="20">
        <v>559</v>
      </c>
      <c r="O26" s="20">
        <v>0</v>
      </c>
      <c r="P26" s="20">
        <v>0</v>
      </c>
      <c r="Q26" s="20">
        <v>0</v>
      </c>
      <c r="R26" s="20">
        <v>0</v>
      </c>
      <c r="S26" s="26">
        <v>128</v>
      </c>
      <c r="T26" s="20">
        <f t="shared" si="8"/>
        <v>0</v>
      </c>
      <c r="U26" s="20">
        <f t="shared" si="9"/>
        <v>0</v>
      </c>
      <c r="V26" s="20">
        <f t="shared" si="10"/>
        <v>0</v>
      </c>
      <c r="W26" s="20">
        <f t="shared" si="11"/>
        <v>0</v>
      </c>
      <c r="X26" s="20">
        <f t="shared" si="12"/>
        <v>0</v>
      </c>
      <c r="Y26" s="20">
        <f t="shared" si="13"/>
        <v>0</v>
      </c>
      <c r="Z26" s="20">
        <f t="shared" si="14"/>
        <v>0</v>
      </c>
      <c r="AA26" s="20">
        <f t="shared" si="15"/>
        <v>0</v>
      </c>
      <c r="AB26" s="20">
        <f t="shared" si="16"/>
        <v>0</v>
      </c>
      <c r="AC26" s="17" t="str">
        <f t="shared" si="17"/>
        <v>Ok</v>
      </c>
    </row>
    <row r="27" spans="1:29" s="65" customFormat="1" x14ac:dyDescent="0.3">
      <c r="A27" s="17" t="s">
        <v>179</v>
      </c>
      <c r="B27" s="20">
        <v>106</v>
      </c>
      <c r="C27" s="20">
        <v>850</v>
      </c>
      <c r="D27" s="20">
        <v>0</v>
      </c>
      <c r="E27" s="20">
        <v>969</v>
      </c>
      <c r="F27" s="20">
        <v>0</v>
      </c>
      <c r="G27" s="20">
        <v>0</v>
      </c>
      <c r="H27" s="20">
        <v>0</v>
      </c>
      <c r="I27" s="20">
        <v>0</v>
      </c>
      <c r="J27" s="26">
        <v>-13</v>
      </c>
      <c r="K27" s="27">
        <v>106</v>
      </c>
      <c r="L27" s="20">
        <v>850</v>
      </c>
      <c r="M27" s="20">
        <v>0</v>
      </c>
      <c r="N27" s="20">
        <v>969</v>
      </c>
      <c r="O27" s="20">
        <v>0</v>
      </c>
      <c r="P27" s="20">
        <v>0</v>
      </c>
      <c r="Q27" s="20">
        <v>0</v>
      </c>
      <c r="R27" s="20">
        <v>0</v>
      </c>
      <c r="S27" s="26">
        <v>-13</v>
      </c>
      <c r="T27" s="20">
        <f t="shared" si="8"/>
        <v>0</v>
      </c>
      <c r="U27" s="20">
        <f t="shared" si="9"/>
        <v>0</v>
      </c>
      <c r="V27" s="20">
        <f t="shared" si="10"/>
        <v>0</v>
      </c>
      <c r="W27" s="20">
        <f t="shared" si="11"/>
        <v>0</v>
      </c>
      <c r="X27" s="20">
        <f t="shared" si="12"/>
        <v>0</v>
      </c>
      <c r="Y27" s="20">
        <f t="shared" si="13"/>
        <v>0</v>
      </c>
      <c r="Z27" s="20">
        <f t="shared" si="14"/>
        <v>0</v>
      </c>
      <c r="AA27" s="20">
        <f t="shared" si="15"/>
        <v>0</v>
      </c>
      <c r="AB27" s="20">
        <f t="shared" si="16"/>
        <v>0</v>
      </c>
      <c r="AC27" s="17" t="str">
        <f t="shared" si="17"/>
        <v>Ok</v>
      </c>
    </row>
    <row r="28" spans="1:29" s="65" customFormat="1" x14ac:dyDescent="0.3">
      <c r="A28" s="17" t="s">
        <v>180</v>
      </c>
      <c r="B28" s="20">
        <v>5</v>
      </c>
      <c r="C28" s="20">
        <v>100</v>
      </c>
      <c r="D28" s="20">
        <v>0</v>
      </c>
      <c r="E28" s="20">
        <v>105</v>
      </c>
      <c r="F28" s="20">
        <v>0</v>
      </c>
      <c r="G28" s="20">
        <v>0</v>
      </c>
      <c r="H28" s="20">
        <v>0</v>
      </c>
      <c r="I28" s="20">
        <v>0</v>
      </c>
      <c r="J28" s="26">
        <v>0</v>
      </c>
      <c r="K28" s="27">
        <v>5</v>
      </c>
      <c r="L28" s="20">
        <v>100</v>
      </c>
      <c r="M28" s="20">
        <v>0</v>
      </c>
      <c r="N28" s="20">
        <v>105</v>
      </c>
      <c r="O28" s="20">
        <v>0</v>
      </c>
      <c r="P28" s="20">
        <v>0</v>
      </c>
      <c r="Q28" s="20">
        <v>0</v>
      </c>
      <c r="R28" s="20">
        <v>0</v>
      </c>
      <c r="S28" s="26">
        <v>0</v>
      </c>
      <c r="T28" s="20">
        <f t="shared" si="8"/>
        <v>0</v>
      </c>
      <c r="U28" s="20">
        <f t="shared" si="9"/>
        <v>0</v>
      </c>
      <c r="V28" s="20">
        <f t="shared" si="10"/>
        <v>0</v>
      </c>
      <c r="W28" s="20">
        <f t="shared" si="11"/>
        <v>0</v>
      </c>
      <c r="X28" s="20">
        <f t="shared" si="12"/>
        <v>0</v>
      </c>
      <c r="Y28" s="20">
        <f t="shared" si="13"/>
        <v>0</v>
      </c>
      <c r="Z28" s="20">
        <f t="shared" si="14"/>
        <v>0</v>
      </c>
      <c r="AA28" s="20">
        <f t="shared" si="15"/>
        <v>0</v>
      </c>
      <c r="AB28" s="20">
        <f t="shared" si="16"/>
        <v>0</v>
      </c>
      <c r="AC28" s="17" t="str">
        <f t="shared" si="17"/>
        <v>Ok</v>
      </c>
    </row>
    <row r="29" spans="1:29" s="65" customFormat="1" x14ac:dyDescent="0.3">
      <c r="A29" s="17" t="s">
        <v>181</v>
      </c>
      <c r="B29" s="20">
        <v>40</v>
      </c>
      <c r="C29" s="20">
        <v>1200</v>
      </c>
      <c r="D29" s="20">
        <v>0</v>
      </c>
      <c r="E29" s="20">
        <v>1174</v>
      </c>
      <c r="F29" s="20">
        <v>0</v>
      </c>
      <c r="G29" s="20">
        <v>0</v>
      </c>
      <c r="H29" s="20">
        <v>0</v>
      </c>
      <c r="I29" s="20">
        <v>0</v>
      </c>
      <c r="J29" s="26">
        <v>66</v>
      </c>
      <c r="K29" s="27">
        <v>40</v>
      </c>
      <c r="L29" s="20">
        <v>1200</v>
      </c>
      <c r="M29" s="20">
        <v>0</v>
      </c>
      <c r="N29" s="20">
        <v>1174</v>
      </c>
      <c r="O29" s="20">
        <v>0</v>
      </c>
      <c r="P29" s="20">
        <v>0</v>
      </c>
      <c r="Q29" s="20">
        <v>0</v>
      </c>
      <c r="R29" s="20">
        <v>0</v>
      </c>
      <c r="S29" s="26">
        <v>66</v>
      </c>
      <c r="T29" s="20">
        <f t="shared" si="8"/>
        <v>0</v>
      </c>
      <c r="U29" s="20">
        <f t="shared" si="9"/>
        <v>0</v>
      </c>
      <c r="V29" s="20">
        <f t="shared" si="10"/>
        <v>0</v>
      </c>
      <c r="W29" s="20">
        <f t="shared" si="11"/>
        <v>0</v>
      </c>
      <c r="X29" s="20">
        <f t="shared" si="12"/>
        <v>0</v>
      </c>
      <c r="Y29" s="20">
        <f t="shared" si="13"/>
        <v>0</v>
      </c>
      <c r="Z29" s="20">
        <f t="shared" si="14"/>
        <v>0</v>
      </c>
      <c r="AA29" s="20">
        <f t="shared" si="15"/>
        <v>0</v>
      </c>
      <c r="AB29" s="20">
        <f t="shared" si="16"/>
        <v>0</v>
      </c>
      <c r="AC29" s="17" t="str">
        <f t="shared" si="17"/>
        <v>Ok</v>
      </c>
    </row>
    <row r="30" spans="1:29" s="65" customFormat="1" x14ac:dyDescent="0.3">
      <c r="A30" s="17" t="s">
        <v>182</v>
      </c>
      <c r="B30" s="20">
        <v>0</v>
      </c>
      <c r="C30" s="20">
        <v>240</v>
      </c>
      <c r="D30" s="20">
        <v>0</v>
      </c>
      <c r="E30" s="20">
        <v>236</v>
      </c>
      <c r="F30" s="20">
        <v>34</v>
      </c>
      <c r="G30" s="20">
        <v>0</v>
      </c>
      <c r="H30" s="20">
        <v>0</v>
      </c>
      <c r="I30" s="20">
        <v>0</v>
      </c>
      <c r="J30" s="26">
        <v>38</v>
      </c>
      <c r="K30" s="27">
        <v>0</v>
      </c>
      <c r="L30" s="20">
        <v>274</v>
      </c>
      <c r="M30" s="20">
        <v>0</v>
      </c>
      <c r="N30" s="20">
        <v>236</v>
      </c>
      <c r="O30" s="20">
        <v>0</v>
      </c>
      <c r="P30" s="20">
        <v>0</v>
      </c>
      <c r="Q30" s="20">
        <v>0</v>
      </c>
      <c r="R30" s="20">
        <v>0</v>
      </c>
      <c r="S30" s="26">
        <v>38</v>
      </c>
      <c r="T30" s="20">
        <f t="shared" si="8"/>
        <v>0</v>
      </c>
      <c r="U30" s="20">
        <f t="shared" si="9"/>
        <v>-34</v>
      </c>
      <c r="V30" s="20">
        <f t="shared" si="10"/>
        <v>0</v>
      </c>
      <c r="W30" s="20">
        <f t="shared" si="11"/>
        <v>0</v>
      </c>
      <c r="X30" s="20">
        <f t="shared" si="12"/>
        <v>34</v>
      </c>
      <c r="Y30" s="20">
        <f t="shared" si="13"/>
        <v>0</v>
      </c>
      <c r="Z30" s="20">
        <f t="shared" si="14"/>
        <v>0</v>
      </c>
      <c r="AA30" s="20">
        <f t="shared" si="15"/>
        <v>0</v>
      </c>
      <c r="AB30" s="20">
        <f t="shared" si="16"/>
        <v>0</v>
      </c>
      <c r="AC30" s="17" t="str">
        <f t="shared" si="17"/>
        <v>Ok</v>
      </c>
    </row>
    <row r="31" spans="1:29" s="65" customFormat="1" x14ac:dyDescent="0.3">
      <c r="A31" s="17" t="s">
        <v>183</v>
      </c>
      <c r="B31" s="20">
        <v>37</v>
      </c>
      <c r="C31" s="20">
        <v>750</v>
      </c>
      <c r="D31" s="20">
        <v>0</v>
      </c>
      <c r="E31" s="20">
        <v>770</v>
      </c>
      <c r="F31" s="20">
        <v>0</v>
      </c>
      <c r="G31" s="20">
        <v>0</v>
      </c>
      <c r="H31" s="20">
        <v>0</v>
      </c>
      <c r="I31" s="20">
        <v>0</v>
      </c>
      <c r="J31" s="26">
        <v>17</v>
      </c>
      <c r="K31" s="27">
        <v>37</v>
      </c>
      <c r="L31" s="20">
        <v>750</v>
      </c>
      <c r="M31" s="20">
        <v>0</v>
      </c>
      <c r="N31" s="20">
        <v>770</v>
      </c>
      <c r="O31" s="20">
        <v>0</v>
      </c>
      <c r="P31" s="20">
        <v>0</v>
      </c>
      <c r="Q31" s="20">
        <v>0</v>
      </c>
      <c r="R31" s="20">
        <v>0</v>
      </c>
      <c r="S31" s="26">
        <v>17</v>
      </c>
      <c r="T31" s="20">
        <f t="shared" si="8"/>
        <v>0</v>
      </c>
      <c r="U31" s="20">
        <f t="shared" si="9"/>
        <v>0</v>
      </c>
      <c r="V31" s="20">
        <f t="shared" si="10"/>
        <v>0</v>
      </c>
      <c r="W31" s="20">
        <f t="shared" si="11"/>
        <v>0</v>
      </c>
      <c r="X31" s="20">
        <f t="shared" si="12"/>
        <v>0</v>
      </c>
      <c r="Y31" s="20">
        <f t="shared" si="13"/>
        <v>0</v>
      </c>
      <c r="Z31" s="20">
        <f t="shared" si="14"/>
        <v>0</v>
      </c>
      <c r="AA31" s="20">
        <f t="shared" si="15"/>
        <v>0</v>
      </c>
      <c r="AB31" s="20">
        <f t="shared" si="16"/>
        <v>0</v>
      </c>
      <c r="AC31" s="17" t="str">
        <f t="shared" si="17"/>
        <v>Ok</v>
      </c>
    </row>
    <row r="32" spans="1:29" s="65" customFormat="1" x14ac:dyDescent="0.3">
      <c r="A32" s="17" t="s">
        <v>184</v>
      </c>
      <c r="B32" s="20">
        <v>243</v>
      </c>
      <c r="C32" s="20">
        <v>200</v>
      </c>
      <c r="D32" s="20">
        <v>0</v>
      </c>
      <c r="E32" s="20">
        <v>322</v>
      </c>
      <c r="F32" s="20">
        <v>1</v>
      </c>
      <c r="G32" s="20">
        <v>0</v>
      </c>
      <c r="H32" s="20">
        <v>0</v>
      </c>
      <c r="I32" s="20">
        <v>0</v>
      </c>
      <c r="J32" s="26">
        <v>122</v>
      </c>
      <c r="K32" s="27">
        <v>243</v>
      </c>
      <c r="L32" s="20">
        <v>201</v>
      </c>
      <c r="M32" s="20">
        <v>0</v>
      </c>
      <c r="N32" s="20">
        <v>322</v>
      </c>
      <c r="O32" s="20">
        <v>0</v>
      </c>
      <c r="P32" s="20">
        <v>0</v>
      </c>
      <c r="Q32" s="20">
        <v>0</v>
      </c>
      <c r="R32" s="20">
        <v>0</v>
      </c>
      <c r="S32" s="26">
        <v>122</v>
      </c>
      <c r="T32" s="20">
        <f t="shared" si="8"/>
        <v>0</v>
      </c>
      <c r="U32" s="20">
        <f t="shared" si="9"/>
        <v>-1</v>
      </c>
      <c r="V32" s="20">
        <f t="shared" si="10"/>
        <v>0</v>
      </c>
      <c r="W32" s="20">
        <f t="shared" si="11"/>
        <v>0</v>
      </c>
      <c r="X32" s="20">
        <f t="shared" si="12"/>
        <v>1</v>
      </c>
      <c r="Y32" s="20">
        <f t="shared" si="13"/>
        <v>0</v>
      </c>
      <c r="Z32" s="20">
        <f t="shared" si="14"/>
        <v>0</v>
      </c>
      <c r="AA32" s="20">
        <f t="shared" si="15"/>
        <v>0</v>
      </c>
      <c r="AB32" s="20">
        <f t="shared" si="16"/>
        <v>0</v>
      </c>
      <c r="AC32" s="17" t="str">
        <f t="shared" si="17"/>
        <v>Ok</v>
      </c>
    </row>
    <row r="33" spans="1:29" s="65" customFormat="1" x14ac:dyDescent="0.3">
      <c r="A33" s="17" t="s">
        <v>253</v>
      </c>
      <c r="B33" s="20">
        <v>33</v>
      </c>
      <c r="C33" s="20">
        <v>80</v>
      </c>
      <c r="D33" s="20">
        <v>0</v>
      </c>
      <c r="E33" s="20">
        <v>95</v>
      </c>
      <c r="F33" s="20">
        <v>0</v>
      </c>
      <c r="G33" s="20">
        <v>0</v>
      </c>
      <c r="H33" s="20">
        <v>0</v>
      </c>
      <c r="I33" s="20">
        <v>0</v>
      </c>
      <c r="J33" s="26">
        <v>18</v>
      </c>
      <c r="K33" s="27">
        <v>33</v>
      </c>
      <c r="L33" s="20">
        <v>80</v>
      </c>
      <c r="M33" s="20">
        <v>0</v>
      </c>
      <c r="N33" s="20">
        <v>95</v>
      </c>
      <c r="O33" s="20">
        <v>0</v>
      </c>
      <c r="P33" s="20">
        <v>0</v>
      </c>
      <c r="Q33" s="20">
        <v>0</v>
      </c>
      <c r="R33" s="20">
        <v>0</v>
      </c>
      <c r="S33" s="26">
        <v>18</v>
      </c>
      <c r="T33" s="20">
        <f t="shared" si="8"/>
        <v>0</v>
      </c>
      <c r="U33" s="20">
        <f t="shared" si="9"/>
        <v>0</v>
      </c>
      <c r="V33" s="20">
        <f t="shared" si="10"/>
        <v>0</v>
      </c>
      <c r="W33" s="20">
        <f t="shared" si="11"/>
        <v>0</v>
      </c>
      <c r="X33" s="20">
        <f t="shared" si="12"/>
        <v>0</v>
      </c>
      <c r="Y33" s="20">
        <f t="shared" si="13"/>
        <v>0</v>
      </c>
      <c r="Z33" s="20">
        <f t="shared" si="14"/>
        <v>0</v>
      </c>
      <c r="AA33" s="20">
        <f t="shared" si="15"/>
        <v>0</v>
      </c>
      <c r="AB33" s="20">
        <f t="shared" si="16"/>
        <v>0</v>
      </c>
      <c r="AC33" s="17" t="str">
        <f t="shared" si="17"/>
        <v>Ok</v>
      </c>
    </row>
    <row r="34" spans="1:29" s="65" customFormat="1" x14ac:dyDescent="0.3">
      <c r="A34" s="17" t="s">
        <v>185</v>
      </c>
      <c r="B34" s="20">
        <v>18</v>
      </c>
      <c r="C34" s="20">
        <v>200</v>
      </c>
      <c r="D34" s="20">
        <v>0</v>
      </c>
      <c r="E34" s="20">
        <v>187</v>
      </c>
      <c r="F34" s="20">
        <v>1</v>
      </c>
      <c r="G34" s="20">
        <v>0</v>
      </c>
      <c r="H34" s="20">
        <v>0</v>
      </c>
      <c r="I34" s="20">
        <v>0</v>
      </c>
      <c r="J34" s="26">
        <v>32</v>
      </c>
      <c r="K34" s="27">
        <v>18</v>
      </c>
      <c r="L34" s="20">
        <v>201</v>
      </c>
      <c r="M34" s="20">
        <v>0</v>
      </c>
      <c r="N34" s="20">
        <v>187</v>
      </c>
      <c r="O34" s="20">
        <v>0</v>
      </c>
      <c r="P34" s="20">
        <v>0</v>
      </c>
      <c r="Q34" s="20">
        <v>0</v>
      </c>
      <c r="R34" s="20">
        <v>0</v>
      </c>
      <c r="S34" s="26">
        <v>32</v>
      </c>
      <c r="T34" s="20">
        <f t="shared" si="8"/>
        <v>0</v>
      </c>
      <c r="U34" s="20">
        <f t="shared" si="9"/>
        <v>-1</v>
      </c>
      <c r="V34" s="20">
        <f t="shared" si="10"/>
        <v>0</v>
      </c>
      <c r="W34" s="20">
        <f t="shared" si="11"/>
        <v>0</v>
      </c>
      <c r="X34" s="20">
        <f t="shared" si="12"/>
        <v>1</v>
      </c>
      <c r="Y34" s="20">
        <f t="shared" si="13"/>
        <v>0</v>
      </c>
      <c r="Z34" s="20">
        <f t="shared" si="14"/>
        <v>0</v>
      </c>
      <c r="AA34" s="20">
        <f t="shared" si="15"/>
        <v>0</v>
      </c>
      <c r="AB34" s="20">
        <f t="shared" si="16"/>
        <v>0</v>
      </c>
      <c r="AC34" s="17" t="str">
        <f t="shared" si="17"/>
        <v>Ok</v>
      </c>
    </row>
    <row r="35" spans="1:29" s="65" customFormat="1" x14ac:dyDescent="0.3">
      <c r="A35" s="17" t="s">
        <v>254</v>
      </c>
      <c r="B35" s="20">
        <v>4</v>
      </c>
      <c r="C35" s="20">
        <v>32</v>
      </c>
      <c r="D35" s="20">
        <v>0</v>
      </c>
      <c r="E35" s="20">
        <v>28</v>
      </c>
      <c r="F35" s="20">
        <v>0</v>
      </c>
      <c r="G35" s="20">
        <v>0</v>
      </c>
      <c r="H35" s="20">
        <v>0</v>
      </c>
      <c r="I35" s="20">
        <v>0</v>
      </c>
      <c r="J35" s="26">
        <v>8</v>
      </c>
      <c r="K35" s="27">
        <v>4</v>
      </c>
      <c r="L35" s="20">
        <v>32</v>
      </c>
      <c r="M35" s="20">
        <v>0</v>
      </c>
      <c r="N35" s="20">
        <v>28</v>
      </c>
      <c r="O35" s="20">
        <v>0</v>
      </c>
      <c r="P35" s="20">
        <v>0</v>
      </c>
      <c r="Q35" s="20">
        <v>0</v>
      </c>
      <c r="R35" s="20">
        <v>0</v>
      </c>
      <c r="S35" s="26">
        <v>8</v>
      </c>
      <c r="T35" s="20">
        <f t="shared" si="8"/>
        <v>0</v>
      </c>
      <c r="U35" s="20">
        <f t="shared" si="9"/>
        <v>0</v>
      </c>
      <c r="V35" s="20">
        <f t="shared" si="10"/>
        <v>0</v>
      </c>
      <c r="W35" s="20">
        <f t="shared" si="11"/>
        <v>0</v>
      </c>
      <c r="X35" s="20">
        <f t="shared" si="12"/>
        <v>0</v>
      </c>
      <c r="Y35" s="20">
        <f t="shared" si="13"/>
        <v>0</v>
      </c>
      <c r="Z35" s="20">
        <f t="shared" si="14"/>
        <v>0</v>
      </c>
      <c r="AA35" s="20">
        <f t="shared" si="15"/>
        <v>0</v>
      </c>
      <c r="AB35" s="20">
        <f t="shared" si="16"/>
        <v>0</v>
      </c>
      <c r="AC35" s="17" t="str">
        <f t="shared" si="17"/>
        <v>Ok</v>
      </c>
    </row>
    <row r="36" spans="1:29" s="65" customFormat="1" x14ac:dyDescent="0.3">
      <c r="A36" s="17" t="s">
        <v>280</v>
      </c>
      <c r="B36" s="20">
        <v>0</v>
      </c>
      <c r="C36" s="20">
        <v>40</v>
      </c>
      <c r="D36" s="20">
        <v>0</v>
      </c>
      <c r="E36" s="20">
        <v>40</v>
      </c>
      <c r="F36" s="20">
        <v>0</v>
      </c>
      <c r="G36" s="20">
        <v>0</v>
      </c>
      <c r="H36" s="20">
        <v>0</v>
      </c>
      <c r="I36" s="20">
        <v>0</v>
      </c>
      <c r="J36" s="26">
        <v>0</v>
      </c>
      <c r="K36" s="27">
        <v>0</v>
      </c>
      <c r="L36" s="20">
        <v>40</v>
      </c>
      <c r="M36" s="20">
        <v>0</v>
      </c>
      <c r="N36" s="20">
        <v>40</v>
      </c>
      <c r="O36" s="20">
        <v>0</v>
      </c>
      <c r="P36" s="20">
        <v>0</v>
      </c>
      <c r="Q36" s="20">
        <v>0</v>
      </c>
      <c r="R36" s="20">
        <v>0</v>
      </c>
      <c r="S36" s="26">
        <v>0</v>
      </c>
      <c r="T36" s="20">
        <f t="shared" si="8"/>
        <v>0</v>
      </c>
      <c r="U36" s="20">
        <f t="shared" si="9"/>
        <v>0</v>
      </c>
      <c r="V36" s="20">
        <f t="shared" si="10"/>
        <v>0</v>
      </c>
      <c r="W36" s="20">
        <f t="shared" si="11"/>
        <v>0</v>
      </c>
      <c r="X36" s="20">
        <f t="shared" si="12"/>
        <v>0</v>
      </c>
      <c r="Y36" s="20">
        <f t="shared" si="13"/>
        <v>0</v>
      </c>
      <c r="Z36" s="20">
        <f t="shared" si="14"/>
        <v>0</v>
      </c>
      <c r="AA36" s="20">
        <f t="shared" si="15"/>
        <v>0</v>
      </c>
      <c r="AB36" s="20">
        <f t="shared" si="16"/>
        <v>0</v>
      </c>
      <c r="AC36" s="17" t="str">
        <f t="shared" si="17"/>
        <v>Ok</v>
      </c>
    </row>
    <row r="37" spans="1:29" s="65" customFormat="1" x14ac:dyDescent="0.3">
      <c r="A37" s="17" t="s">
        <v>279</v>
      </c>
      <c r="B37" s="20">
        <v>0</v>
      </c>
      <c r="C37" s="20">
        <v>100</v>
      </c>
      <c r="D37" s="20">
        <v>0</v>
      </c>
      <c r="E37" s="20">
        <v>50</v>
      </c>
      <c r="F37" s="20">
        <v>0</v>
      </c>
      <c r="G37" s="20">
        <v>0</v>
      </c>
      <c r="H37" s="20">
        <v>0</v>
      </c>
      <c r="I37" s="20">
        <v>0</v>
      </c>
      <c r="J37" s="26">
        <v>50</v>
      </c>
      <c r="K37" s="27">
        <v>0</v>
      </c>
      <c r="L37" s="20">
        <v>100</v>
      </c>
      <c r="M37" s="20">
        <v>0</v>
      </c>
      <c r="N37" s="20">
        <v>50</v>
      </c>
      <c r="O37" s="20">
        <v>0</v>
      </c>
      <c r="P37" s="20">
        <v>0</v>
      </c>
      <c r="Q37" s="20">
        <v>0</v>
      </c>
      <c r="R37" s="20">
        <v>0</v>
      </c>
      <c r="S37" s="26">
        <v>50</v>
      </c>
      <c r="T37" s="20">
        <f t="shared" si="8"/>
        <v>0</v>
      </c>
      <c r="U37" s="20">
        <f t="shared" si="9"/>
        <v>0</v>
      </c>
      <c r="V37" s="20">
        <f t="shared" si="10"/>
        <v>0</v>
      </c>
      <c r="W37" s="20">
        <f t="shared" si="11"/>
        <v>0</v>
      </c>
      <c r="X37" s="20">
        <f t="shared" si="12"/>
        <v>0</v>
      </c>
      <c r="Y37" s="20">
        <f t="shared" si="13"/>
        <v>0</v>
      </c>
      <c r="Z37" s="20">
        <f t="shared" si="14"/>
        <v>0</v>
      </c>
      <c r="AA37" s="20">
        <f t="shared" si="15"/>
        <v>0</v>
      </c>
      <c r="AB37" s="20">
        <f t="shared" si="16"/>
        <v>0</v>
      </c>
      <c r="AC37" s="17" t="str">
        <f t="shared" si="17"/>
        <v>Ok</v>
      </c>
    </row>
    <row r="38" spans="1:29" s="65" customFormat="1" x14ac:dyDescent="0.3">
      <c r="A38" s="17" t="s">
        <v>186</v>
      </c>
      <c r="B38" s="20">
        <v>0</v>
      </c>
      <c r="C38" s="20">
        <v>80</v>
      </c>
      <c r="D38" s="20">
        <v>0</v>
      </c>
      <c r="E38" s="20">
        <v>80</v>
      </c>
      <c r="F38" s="20">
        <v>0</v>
      </c>
      <c r="G38" s="20">
        <v>0</v>
      </c>
      <c r="H38" s="20">
        <v>0</v>
      </c>
      <c r="I38" s="20">
        <v>0</v>
      </c>
      <c r="J38" s="26">
        <v>0</v>
      </c>
      <c r="K38" s="27">
        <v>0</v>
      </c>
      <c r="L38" s="20">
        <v>80</v>
      </c>
      <c r="M38" s="20">
        <v>0</v>
      </c>
      <c r="N38" s="20">
        <v>80</v>
      </c>
      <c r="O38" s="20">
        <v>0</v>
      </c>
      <c r="P38" s="20">
        <v>0</v>
      </c>
      <c r="Q38" s="20">
        <v>0</v>
      </c>
      <c r="R38" s="20">
        <v>0</v>
      </c>
      <c r="S38" s="26">
        <v>0</v>
      </c>
      <c r="T38" s="20">
        <f t="shared" si="8"/>
        <v>0</v>
      </c>
      <c r="U38" s="20">
        <f t="shared" si="9"/>
        <v>0</v>
      </c>
      <c r="V38" s="20">
        <f t="shared" si="10"/>
        <v>0</v>
      </c>
      <c r="W38" s="20">
        <f t="shared" si="11"/>
        <v>0</v>
      </c>
      <c r="X38" s="20">
        <f t="shared" si="12"/>
        <v>0</v>
      </c>
      <c r="Y38" s="20">
        <f t="shared" si="13"/>
        <v>0</v>
      </c>
      <c r="Z38" s="20">
        <f t="shared" si="14"/>
        <v>0</v>
      </c>
      <c r="AA38" s="20">
        <f t="shared" si="15"/>
        <v>0</v>
      </c>
      <c r="AB38" s="20">
        <f t="shared" si="16"/>
        <v>0</v>
      </c>
      <c r="AC38" s="17" t="str">
        <f t="shared" si="17"/>
        <v>Ok</v>
      </c>
    </row>
    <row r="39" spans="1:29" s="65" customFormat="1" x14ac:dyDescent="0.3">
      <c r="A39" s="17" t="s">
        <v>187</v>
      </c>
      <c r="B39" s="20">
        <v>0</v>
      </c>
      <c r="C39" s="20">
        <v>200</v>
      </c>
      <c r="D39" s="20">
        <v>0</v>
      </c>
      <c r="E39" s="20">
        <v>200</v>
      </c>
      <c r="F39" s="20">
        <v>0</v>
      </c>
      <c r="G39" s="20">
        <v>0</v>
      </c>
      <c r="H39" s="20">
        <v>0</v>
      </c>
      <c r="I39" s="20">
        <v>0</v>
      </c>
      <c r="J39" s="26">
        <v>0</v>
      </c>
      <c r="K39" s="27">
        <v>0</v>
      </c>
      <c r="L39" s="20">
        <v>200</v>
      </c>
      <c r="M39" s="20">
        <v>0</v>
      </c>
      <c r="N39" s="20">
        <v>200</v>
      </c>
      <c r="O39" s="20">
        <v>0</v>
      </c>
      <c r="P39" s="20">
        <v>0</v>
      </c>
      <c r="Q39" s="20">
        <v>0</v>
      </c>
      <c r="R39" s="20">
        <v>0</v>
      </c>
      <c r="S39" s="26">
        <v>0</v>
      </c>
      <c r="T39" s="20">
        <f t="shared" si="8"/>
        <v>0</v>
      </c>
      <c r="U39" s="20">
        <f t="shared" si="9"/>
        <v>0</v>
      </c>
      <c r="V39" s="20">
        <f t="shared" si="10"/>
        <v>0</v>
      </c>
      <c r="W39" s="20">
        <f t="shared" si="11"/>
        <v>0</v>
      </c>
      <c r="X39" s="20">
        <f t="shared" si="12"/>
        <v>0</v>
      </c>
      <c r="Y39" s="20">
        <f t="shared" si="13"/>
        <v>0</v>
      </c>
      <c r="Z39" s="20">
        <f t="shared" si="14"/>
        <v>0</v>
      </c>
      <c r="AA39" s="20">
        <f t="shared" si="15"/>
        <v>0</v>
      </c>
      <c r="AB39" s="20">
        <f t="shared" si="16"/>
        <v>0</v>
      </c>
      <c r="AC39" s="17" t="str">
        <f t="shared" si="17"/>
        <v>Ok</v>
      </c>
    </row>
    <row r="40" spans="1:29" s="65" customFormat="1" x14ac:dyDescent="0.3">
      <c r="A40" s="17" t="s">
        <v>188</v>
      </c>
      <c r="B40" s="20">
        <v>59</v>
      </c>
      <c r="C40" s="20">
        <v>140</v>
      </c>
      <c r="D40" s="20">
        <v>0</v>
      </c>
      <c r="E40" s="20">
        <v>92</v>
      </c>
      <c r="F40" s="20">
        <v>4</v>
      </c>
      <c r="G40" s="20">
        <v>0</v>
      </c>
      <c r="H40" s="20">
        <v>0</v>
      </c>
      <c r="I40" s="20">
        <v>0</v>
      </c>
      <c r="J40" s="26">
        <v>111</v>
      </c>
      <c r="K40" s="27">
        <v>59</v>
      </c>
      <c r="L40" s="20">
        <v>144</v>
      </c>
      <c r="M40" s="20">
        <v>0</v>
      </c>
      <c r="N40" s="20">
        <v>92</v>
      </c>
      <c r="O40" s="20">
        <v>0</v>
      </c>
      <c r="P40" s="20">
        <v>0</v>
      </c>
      <c r="Q40" s="20">
        <v>0</v>
      </c>
      <c r="R40" s="20">
        <v>0</v>
      </c>
      <c r="S40" s="26">
        <v>111</v>
      </c>
      <c r="T40" s="20">
        <f t="shared" si="8"/>
        <v>0</v>
      </c>
      <c r="U40" s="20">
        <f t="shared" si="9"/>
        <v>-4</v>
      </c>
      <c r="V40" s="20">
        <f t="shared" si="10"/>
        <v>0</v>
      </c>
      <c r="W40" s="20">
        <f t="shared" si="11"/>
        <v>0</v>
      </c>
      <c r="X40" s="20">
        <f t="shared" si="12"/>
        <v>4</v>
      </c>
      <c r="Y40" s="20">
        <f t="shared" si="13"/>
        <v>0</v>
      </c>
      <c r="Z40" s="20">
        <f t="shared" si="14"/>
        <v>0</v>
      </c>
      <c r="AA40" s="20">
        <f t="shared" si="15"/>
        <v>0</v>
      </c>
      <c r="AB40" s="20">
        <f t="shared" si="16"/>
        <v>0</v>
      </c>
      <c r="AC40" s="17" t="str">
        <f t="shared" si="17"/>
        <v>Ok</v>
      </c>
    </row>
    <row r="41" spans="1:29" s="65" customFormat="1" x14ac:dyDescent="0.3">
      <c r="A41" s="17" t="s">
        <v>224</v>
      </c>
      <c r="B41" s="20">
        <v>0</v>
      </c>
      <c r="C41" s="20">
        <v>216</v>
      </c>
      <c r="D41" s="20">
        <v>0</v>
      </c>
      <c r="E41" s="20">
        <v>216</v>
      </c>
      <c r="F41" s="20">
        <v>0</v>
      </c>
      <c r="G41" s="20">
        <v>0</v>
      </c>
      <c r="H41" s="20">
        <v>0</v>
      </c>
      <c r="I41" s="20">
        <v>0</v>
      </c>
      <c r="J41" s="26">
        <v>0</v>
      </c>
      <c r="K41" s="27">
        <v>0</v>
      </c>
      <c r="L41" s="20">
        <v>216</v>
      </c>
      <c r="M41" s="20">
        <v>0</v>
      </c>
      <c r="N41" s="20">
        <v>216</v>
      </c>
      <c r="O41" s="20">
        <v>0</v>
      </c>
      <c r="P41" s="20">
        <v>0</v>
      </c>
      <c r="Q41" s="20">
        <v>0</v>
      </c>
      <c r="R41" s="20">
        <v>0</v>
      </c>
      <c r="S41" s="26">
        <v>0</v>
      </c>
      <c r="T41" s="20">
        <f t="shared" si="8"/>
        <v>0</v>
      </c>
      <c r="U41" s="20">
        <f t="shared" si="9"/>
        <v>0</v>
      </c>
      <c r="V41" s="20">
        <f t="shared" si="10"/>
        <v>0</v>
      </c>
      <c r="W41" s="20">
        <f t="shared" si="11"/>
        <v>0</v>
      </c>
      <c r="X41" s="20">
        <f t="shared" si="12"/>
        <v>0</v>
      </c>
      <c r="Y41" s="20">
        <f t="shared" si="13"/>
        <v>0</v>
      </c>
      <c r="Z41" s="20">
        <f t="shared" si="14"/>
        <v>0</v>
      </c>
      <c r="AA41" s="20">
        <f t="shared" si="15"/>
        <v>0</v>
      </c>
      <c r="AB41" s="20">
        <f t="shared" si="16"/>
        <v>0</v>
      </c>
      <c r="AC41" s="17" t="str">
        <f t="shared" si="17"/>
        <v>Ok</v>
      </c>
    </row>
    <row r="42" spans="1:29" s="65" customFormat="1" x14ac:dyDescent="0.3">
      <c r="A42" s="17" t="s">
        <v>255</v>
      </c>
      <c r="B42" s="20">
        <v>0</v>
      </c>
      <c r="C42" s="20">
        <v>10</v>
      </c>
      <c r="D42" s="20">
        <v>0</v>
      </c>
      <c r="E42" s="20">
        <v>10</v>
      </c>
      <c r="F42" s="20">
        <v>0</v>
      </c>
      <c r="G42" s="20">
        <v>0</v>
      </c>
      <c r="H42" s="20">
        <v>0</v>
      </c>
      <c r="I42" s="20">
        <v>0</v>
      </c>
      <c r="J42" s="26">
        <v>0</v>
      </c>
      <c r="K42" s="27">
        <v>0</v>
      </c>
      <c r="L42" s="20">
        <v>10</v>
      </c>
      <c r="M42" s="20">
        <v>0</v>
      </c>
      <c r="N42" s="20">
        <v>10</v>
      </c>
      <c r="O42" s="20">
        <v>0</v>
      </c>
      <c r="P42" s="20">
        <v>0</v>
      </c>
      <c r="Q42" s="20">
        <v>0</v>
      </c>
      <c r="R42" s="20">
        <v>0</v>
      </c>
      <c r="S42" s="26">
        <v>0</v>
      </c>
      <c r="T42" s="20">
        <f t="shared" si="8"/>
        <v>0</v>
      </c>
      <c r="U42" s="20">
        <f t="shared" si="9"/>
        <v>0</v>
      </c>
      <c r="V42" s="20">
        <f t="shared" si="10"/>
        <v>0</v>
      </c>
      <c r="W42" s="20">
        <f t="shared" si="11"/>
        <v>0</v>
      </c>
      <c r="X42" s="20">
        <f t="shared" si="12"/>
        <v>0</v>
      </c>
      <c r="Y42" s="20">
        <f t="shared" si="13"/>
        <v>0</v>
      </c>
      <c r="Z42" s="20">
        <f t="shared" si="14"/>
        <v>0</v>
      </c>
      <c r="AA42" s="20">
        <f t="shared" si="15"/>
        <v>0</v>
      </c>
      <c r="AB42" s="20">
        <f t="shared" si="16"/>
        <v>0</v>
      </c>
      <c r="AC42" s="17" t="str">
        <f t="shared" si="17"/>
        <v>Ok</v>
      </c>
    </row>
    <row r="43" spans="1:29" s="65" customFormat="1" x14ac:dyDescent="0.3">
      <c r="A43" s="17" t="s">
        <v>226</v>
      </c>
      <c r="B43" s="20">
        <v>0</v>
      </c>
      <c r="C43" s="20">
        <v>400</v>
      </c>
      <c r="D43" s="20">
        <v>0</v>
      </c>
      <c r="E43" s="20">
        <v>400</v>
      </c>
      <c r="F43" s="20">
        <v>0</v>
      </c>
      <c r="G43" s="20">
        <v>0</v>
      </c>
      <c r="H43" s="20">
        <v>0</v>
      </c>
      <c r="I43" s="20">
        <v>0</v>
      </c>
      <c r="J43" s="26">
        <v>0</v>
      </c>
      <c r="K43" s="27">
        <v>0</v>
      </c>
      <c r="L43" s="20">
        <v>400</v>
      </c>
      <c r="M43" s="20">
        <v>0</v>
      </c>
      <c r="N43" s="20">
        <v>400</v>
      </c>
      <c r="O43" s="20">
        <v>0</v>
      </c>
      <c r="P43" s="20">
        <v>0</v>
      </c>
      <c r="Q43" s="20">
        <v>0</v>
      </c>
      <c r="R43" s="20">
        <v>0</v>
      </c>
      <c r="S43" s="26">
        <v>0</v>
      </c>
      <c r="T43" s="20">
        <f t="shared" si="8"/>
        <v>0</v>
      </c>
      <c r="U43" s="20">
        <f t="shared" si="9"/>
        <v>0</v>
      </c>
      <c r="V43" s="20">
        <f t="shared" si="10"/>
        <v>0</v>
      </c>
      <c r="W43" s="20">
        <f t="shared" si="11"/>
        <v>0</v>
      </c>
      <c r="X43" s="20">
        <f t="shared" si="12"/>
        <v>0</v>
      </c>
      <c r="Y43" s="20">
        <f t="shared" si="13"/>
        <v>0</v>
      </c>
      <c r="Z43" s="20">
        <f t="shared" si="14"/>
        <v>0</v>
      </c>
      <c r="AA43" s="20">
        <f t="shared" si="15"/>
        <v>0</v>
      </c>
      <c r="AB43" s="20">
        <f t="shared" si="16"/>
        <v>0</v>
      </c>
      <c r="AC43" s="17" t="str">
        <f t="shared" si="17"/>
        <v>Ok</v>
      </c>
    </row>
    <row r="44" spans="1:29" s="65" customFormat="1" x14ac:dyDescent="0.3">
      <c r="A44" s="17" t="s">
        <v>225</v>
      </c>
      <c r="B44" s="20">
        <v>44</v>
      </c>
      <c r="C44" s="20">
        <v>120</v>
      </c>
      <c r="D44" s="20">
        <v>0</v>
      </c>
      <c r="E44" s="20">
        <v>164</v>
      </c>
      <c r="F44" s="20">
        <v>1</v>
      </c>
      <c r="G44" s="20">
        <v>0</v>
      </c>
      <c r="H44" s="20">
        <v>0</v>
      </c>
      <c r="I44" s="20">
        <v>0</v>
      </c>
      <c r="J44" s="26">
        <v>1</v>
      </c>
      <c r="K44" s="27">
        <v>44</v>
      </c>
      <c r="L44" s="20">
        <v>121</v>
      </c>
      <c r="M44" s="20">
        <v>0</v>
      </c>
      <c r="N44" s="20">
        <v>164</v>
      </c>
      <c r="O44" s="20">
        <v>0</v>
      </c>
      <c r="P44" s="20">
        <v>0</v>
      </c>
      <c r="Q44" s="20">
        <v>0</v>
      </c>
      <c r="R44" s="20">
        <v>0</v>
      </c>
      <c r="S44" s="26">
        <v>1</v>
      </c>
      <c r="T44" s="20">
        <f t="shared" si="8"/>
        <v>0</v>
      </c>
      <c r="U44" s="20">
        <f t="shared" si="9"/>
        <v>-1</v>
      </c>
      <c r="V44" s="20">
        <f t="shared" si="10"/>
        <v>0</v>
      </c>
      <c r="W44" s="20">
        <f t="shared" si="11"/>
        <v>0</v>
      </c>
      <c r="X44" s="20">
        <f t="shared" si="12"/>
        <v>1</v>
      </c>
      <c r="Y44" s="20">
        <f t="shared" si="13"/>
        <v>0</v>
      </c>
      <c r="Z44" s="20">
        <f t="shared" si="14"/>
        <v>0</v>
      </c>
      <c r="AA44" s="20">
        <f t="shared" si="15"/>
        <v>0</v>
      </c>
      <c r="AB44" s="20">
        <f t="shared" si="16"/>
        <v>0</v>
      </c>
      <c r="AC44" s="17" t="str">
        <f t="shared" si="17"/>
        <v>Ok</v>
      </c>
    </row>
    <row r="45" spans="1:29" s="65" customFormat="1" x14ac:dyDescent="0.3">
      <c r="A45" s="17" t="s">
        <v>189</v>
      </c>
      <c r="B45" s="20">
        <v>0</v>
      </c>
      <c r="C45" s="20">
        <v>650</v>
      </c>
      <c r="D45" s="20">
        <v>0</v>
      </c>
      <c r="E45" s="20">
        <v>614</v>
      </c>
      <c r="F45" s="20">
        <v>0</v>
      </c>
      <c r="G45" s="20">
        <v>0</v>
      </c>
      <c r="H45" s="20">
        <v>0</v>
      </c>
      <c r="I45" s="20">
        <v>0</v>
      </c>
      <c r="J45" s="26">
        <v>36</v>
      </c>
      <c r="K45" s="27">
        <v>0</v>
      </c>
      <c r="L45" s="20">
        <v>650</v>
      </c>
      <c r="M45" s="20">
        <v>0</v>
      </c>
      <c r="N45" s="20">
        <v>614</v>
      </c>
      <c r="O45" s="20">
        <v>0</v>
      </c>
      <c r="P45" s="20">
        <v>0</v>
      </c>
      <c r="Q45" s="20">
        <v>0</v>
      </c>
      <c r="R45" s="20">
        <v>0</v>
      </c>
      <c r="S45" s="26">
        <v>36</v>
      </c>
      <c r="T45" s="20">
        <f t="shared" si="8"/>
        <v>0</v>
      </c>
      <c r="U45" s="20">
        <f t="shared" si="9"/>
        <v>0</v>
      </c>
      <c r="V45" s="20">
        <f t="shared" si="10"/>
        <v>0</v>
      </c>
      <c r="W45" s="20">
        <f t="shared" si="11"/>
        <v>0</v>
      </c>
      <c r="X45" s="20">
        <f t="shared" si="12"/>
        <v>0</v>
      </c>
      <c r="Y45" s="20">
        <f t="shared" si="13"/>
        <v>0</v>
      </c>
      <c r="Z45" s="20">
        <f t="shared" si="14"/>
        <v>0</v>
      </c>
      <c r="AA45" s="20">
        <f t="shared" si="15"/>
        <v>0</v>
      </c>
      <c r="AB45" s="20">
        <f t="shared" si="16"/>
        <v>0</v>
      </c>
      <c r="AC45" s="17" t="str">
        <f t="shared" si="17"/>
        <v>Ok</v>
      </c>
    </row>
    <row r="46" spans="1:29" s="65" customFormat="1" x14ac:dyDescent="0.3">
      <c r="A46" s="17" t="s">
        <v>282</v>
      </c>
      <c r="B46" s="20">
        <v>0</v>
      </c>
      <c r="C46" s="20">
        <v>20</v>
      </c>
      <c r="D46" s="20">
        <v>0</v>
      </c>
      <c r="E46" s="20">
        <v>20</v>
      </c>
      <c r="F46" s="20">
        <v>0</v>
      </c>
      <c r="G46" s="20">
        <v>0</v>
      </c>
      <c r="H46" s="20">
        <v>0</v>
      </c>
      <c r="I46" s="20">
        <v>0</v>
      </c>
      <c r="J46" s="26">
        <v>0</v>
      </c>
      <c r="K46" s="27">
        <v>0</v>
      </c>
      <c r="L46" s="20">
        <v>20</v>
      </c>
      <c r="M46" s="20">
        <v>0</v>
      </c>
      <c r="N46" s="20">
        <v>20</v>
      </c>
      <c r="O46" s="20">
        <v>0</v>
      </c>
      <c r="P46" s="20">
        <v>0</v>
      </c>
      <c r="Q46" s="20">
        <v>0</v>
      </c>
      <c r="R46" s="20">
        <v>0</v>
      </c>
      <c r="S46" s="26">
        <v>0</v>
      </c>
      <c r="T46" s="20">
        <f t="shared" si="8"/>
        <v>0</v>
      </c>
      <c r="U46" s="20">
        <f t="shared" si="9"/>
        <v>0</v>
      </c>
      <c r="V46" s="20">
        <f t="shared" si="10"/>
        <v>0</v>
      </c>
      <c r="W46" s="20">
        <f t="shared" si="11"/>
        <v>0</v>
      </c>
      <c r="X46" s="20">
        <f t="shared" si="12"/>
        <v>0</v>
      </c>
      <c r="Y46" s="20">
        <f t="shared" si="13"/>
        <v>0</v>
      </c>
      <c r="Z46" s="20">
        <f t="shared" si="14"/>
        <v>0</v>
      </c>
      <c r="AA46" s="20">
        <f t="shared" si="15"/>
        <v>0</v>
      </c>
      <c r="AB46" s="20">
        <f t="shared" si="16"/>
        <v>0</v>
      </c>
      <c r="AC46" s="17" t="str">
        <f t="shared" si="17"/>
        <v>Ok</v>
      </c>
    </row>
    <row r="47" spans="1:29" s="65" customFormat="1" x14ac:dyDescent="0.3">
      <c r="A47" s="17" t="s">
        <v>190</v>
      </c>
      <c r="B47" s="20">
        <v>298</v>
      </c>
      <c r="C47" s="20">
        <v>6400</v>
      </c>
      <c r="D47" s="20">
        <v>0</v>
      </c>
      <c r="E47" s="20">
        <v>4330</v>
      </c>
      <c r="F47" s="20">
        <v>0</v>
      </c>
      <c r="G47" s="20">
        <v>0</v>
      </c>
      <c r="H47" s="20">
        <v>0</v>
      </c>
      <c r="I47" s="20">
        <v>0</v>
      </c>
      <c r="J47" s="26">
        <v>2368</v>
      </c>
      <c r="K47" s="27">
        <v>298</v>
      </c>
      <c r="L47" s="20">
        <v>6400</v>
      </c>
      <c r="M47" s="20">
        <v>0</v>
      </c>
      <c r="N47" s="20">
        <v>4330</v>
      </c>
      <c r="O47" s="20">
        <v>0</v>
      </c>
      <c r="P47" s="20">
        <v>0</v>
      </c>
      <c r="Q47" s="20">
        <v>0</v>
      </c>
      <c r="R47" s="20">
        <v>0</v>
      </c>
      <c r="S47" s="26">
        <v>2368</v>
      </c>
      <c r="T47" s="20">
        <f t="shared" si="8"/>
        <v>0</v>
      </c>
      <c r="U47" s="20">
        <f t="shared" si="9"/>
        <v>0</v>
      </c>
      <c r="V47" s="20">
        <f t="shared" si="10"/>
        <v>0</v>
      </c>
      <c r="W47" s="20">
        <f t="shared" si="11"/>
        <v>0</v>
      </c>
      <c r="X47" s="20">
        <f t="shared" si="12"/>
        <v>0</v>
      </c>
      <c r="Y47" s="20">
        <f t="shared" si="13"/>
        <v>0</v>
      </c>
      <c r="Z47" s="20">
        <f t="shared" si="14"/>
        <v>0</v>
      </c>
      <c r="AA47" s="20">
        <f t="shared" si="15"/>
        <v>0</v>
      </c>
      <c r="AB47" s="20">
        <f t="shared" si="16"/>
        <v>0</v>
      </c>
      <c r="AC47" s="17" t="str">
        <f t="shared" si="17"/>
        <v>Ok</v>
      </c>
    </row>
    <row r="48" spans="1:29" s="65" customFormat="1" x14ac:dyDescent="0.3">
      <c r="A48" s="17" t="s">
        <v>229</v>
      </c>
      <c r="B48" s="20">
        <v>2</v>
      </c>
      <c r="C48" s="20">
        <v>100</v>
      </c>
      <c r="D48" s="20">
        <v>0</v>
      </c>
      <c r="E48" s="20">
        <v>97</v>
      </c>
      <c r="F48" s="20">
        <v>0</v>
      </c>
      <c r="G48" s="20">
        <v>0</v>
      </c>
      <c r="H48" s="20">
        <v>0</v>
      </c>
      <c r="I48" s="20">
        <v>0</v>
      </c>
      <c r="J48" s="26">
        <v>5</v>
      </c>
      <c r="K48" s="27">
        <v>2</v>
      </c>
      <c r="L48" s="20">
        <v>100</v>
      </c>
      <c r="M48" s="20">
        <v>0</v>
      </c>
      <c r="N48" s="20">
        <v>97</v>
      </c>
      <c r="O48" s="20">
        <v>0</v>
      </c>
      <c r="P48" s="20">
        <v>0</v>
      </c>
      <c r="Q48" s="20">
        <v>0</v>
      </c>
      <c r="R48" s="20">
        <v>0</v>
      </c>
      <c r="S48" s="26">
        <v>5</v>
      </c>
      <c r="T48" s="20">
        <f t="shared" si="8"/>
        <v>0</v>
      </c>
      <c r="U48" s="20">
        <f t="shared" si="9"/>
        <v>0</v>
      </c>
      <c r="V48" s="20">
        <f t="shared" si="10"/>
        <v>0</v>
      </c>
      <c r="W48" s="20">
        <f t="shared" si="11"/>
        <v>0</v>
      </c>
      <c r="X48" s="20">
        <f t="shared" si="12"/>
        <v>0</v>
      </c>
      <c r="Y48" s="20">
        <f t="shared" si="13"/>
        <v>0</v>
      </c>
      <c r="Z48" s="20">
        <f t="shared" si="14"/>
        <v>0</v>
      </c>
      <c r="AA48" s="20">
        <f t="shared" si="15"/>
        <v>0</v>
      </c>
      <c r="AB48" s="20">
        <f t="shared" si="16"/>
        <v>0</v>
      </c>
      <c r="AC48" s="17" t="str">
        <f t="shared" si="17"/>
        <v>Ok</v>
      </c>
    </row>
    <row r="49" spans="1:29" s="65" customFormat="1" x14ac:dyDescent="0.3">
      <c r="A49" s="17" t="s">
        <v>230</v>
      </c>
      <c r="B49" s="20">
        <v>32</v>
      </c>
      <c r="C49" s="20">
        <v>440</v>
      </c>
      <c r="D49" s="20">
        <v>0</v>
      </c>
      <c r="E49" s="20">
        <v>243</v>
      </c>
      <c r="F49" s="20">
        <v>1</v>
      </c>
      <c r="G49" s="20">
        <v>0</v>
      </c>
      <c r="H49" s="20">
        <v>0</v>
      </c>
      <c r="I49" s="20">
        <v>0</v>
      </c>
      <c r="J49" s="26">
        <v>230</v>
      </c>
      <c r="K49" s="27">
        <v>32</v>
      </c>
      <c r="L49" s="20">
        <v>441</v>
      </c>
      <c r="M49" s="20">
        <v>0</v>
      </c>
      <c r="N49" s="20">
        <v>243</v>
      </c>
      <c r="O49" s="20">
        <v>0</v>
      </c>
      <c r="P49" s="20">
        <v>0</v>
      </c>
      <c r="Q49" s="20">
        <v>0</v>
      </c>
      <c r="R49" s="20">
        <v>0</v>
      </c>
      <c r="S49" s="26">
        <v>230</v>
      </c>
      <c r="T49" s="20">
        <f t="shared" si="8"/>
        <v>0</v>
      </c>
      <c r="U49" s="20">
        <f t="shared" si="9"/>
        <v>-1</v>
      </c>
      <c r="V49" s="20">
        <f t="shared" si="10"/>
        <v>0</v>
      </c>
      <c r="W49" s="20">
        <f t="shared" si="11"/>
        <v>0</v>
      </c>
      <c r="X49" s="20">
        <f t="shared" si="12"/>
        <v>1</v>
      </c>
      <c r="Y49" s="20">
        <f t="shared" si="13"/>
        <v>0</v>
      </c>
      <c r="Z49" s="20">
        <f t="shared" si="14"/>
        <v>0</v>
      </c>
      <c r="AA49" s="20">
        <f t="shared" si="15"/>
        <v>0</v>
      </c>
      <c r="AB49" s="20">
        <f t="shared" si="16"/>
        <v>0</v>
      </c>
      <c r="AC49" s="17" t="str">
        <f t="shared" si="17"/>
        <v>Ok</v>
      </c>
    </row>
    <row r="50" spans="1:29" s="65" customFormat="1" x14ac:dyDescent="0.3">
      <c r="A50" s="17" t="s">
        <v>231</v>
      </c>
      <c r="B50" s="20">
        <v>34</v>
      </c>
      <c r="C50" s="20">
        <v>580</v>
      </c>
      <c r="D50" s="20">
        <v>0</v>
      </c>
      <c r="E50" s="20">
        <v>557</v>
      </c>
      <c r="F50" s="20">
        <v>0</v>
      </c>
      <c r="G50" s="20">
        <v>0</v>
      </c>
      <c r="H50" s="20">
        <v>0</v>
      </c>
      <c r="I50" s="20">
        <v>0</v>
      </c>
      <c r="J50" s="26">
        <v>57</v>
      </c>
      <c r="K50" s="27">
        <v>34</v>
      </c>
      <c r="L50" s="20">
        <v>580</v>
      </c>
      <c r="M50" s="20">
        <v>0</v>
      </c>
      <c r="N50" s="20">
        <v>557</v>
      </c>
      <c r="O50" s="20">
        <v>0</v>
      </c>
      <c r="P50" s="20">
        <v>0</v>
      </c>
      <c r="Q50" s="20">
        <v>0</v>
      </c>
      <c r="R50" s="20">
        <v>0</v>
      </c>
      <c r="S50" s="26">
        <v>57</v>
      </c>
      <c r="T50" s="20">
        <f t="shared" si="8"/>
        <v>0</v>
      </c>
      <c r="U50" s="20">
        <f t="shared" si="9"/>
        <v>0</v>
      </c>
      <c r="V50" s="20">
        <f t="shared" si="10"/>
        <v>0</v>
      </c>
      <c r="W50" s="20">
        <f t="shared" si="11"/>
        <v>0</v>
      </c>
      <c r="X50" s="20">
        <f t="shared" si="12"/>
        <v>0</v>
      </c>
      <c r="Y50" s="20">
        <f t="shared" si="13"/>
        <v>0</v>
      </c>
      <c r="Z50" s="20">
        <f t="shared" si="14"/>
        <v>0</v>
      </c>
      <c r="AA50" s="20">
        <f t="shared" si="15"/>
        <v>0</v>
      </c>
      <c r="AB50" s="20">
        <f t="shared" si="16"/>
        <v>0</v>
      </c>
      <c r="AC50" s="17" t="str">
        <f t="shared" si="17"/>
        <v>Ok</v>
      </c>
    </row>
    <row r="51" spans="1:29" s="65" customFormat="1" x14ac:dyDescent="0.3">
      <c r="A51" s="17" t="s">
        <v>228</v>
      </c>
      <c r="B51" s="20">
        <v>39</v>
      </c>
      <c r="C51" s="20">
        <v>0</v>
      </c>
      <c r="D51" s="20">
        <v>0</v>
      </c>
      <c r="E51" s="20">
        <v>39</v>
      </c>
      <c r="F51" s="20">
        <v>0</v>
      </c>
      <c r="G51" s="20">
        <v>0</v>
      </c>
      <c r="H51" s="20">
        <v>0</v>
      </c>
      <c r="I51" s="20">
        <v>0</v>
      </c>
      <c r="J51" s="26">
        <v>0</v>
      </c>
      <c r="K51" s="27">
        <v>39</v>
      </c>
      <c r="L51" s="20">
        <v>0</v>
      </c>
      <c r="M51" s="20">
        <v>0</v>
      </c>
      <c r="N51" s="20">
        <v>39</v>
      </c>
      <c r="O51" s="20">
        <v>0</v>
      </c>
      <c r="P51" s="20">
        <v>0</v>
      </c>
      <c r="Q51" s="20">
        <v>0</v>
      </c>
      <c r="R51" s="20">
        <v>0</v>
      </c>
      <c r="S51" s="26">
        <v>0</v>
      </c>
      <c r="T51" s="20">
        <f t="shared" si="8"/>
        <v>0</v>
      </c>
      <c r="U51" s="20">
        <f t="shared" si="9"/>
        <v>0</v>
      </c>
      <c r="V51" s="20">
        <f t="shared" si="10"/>
        <v>0</v>
      </c>
      <c r="W51" s="20">
        <f t="shared" si="11"/>
        <v>0</v>
      </c>
      <c r="X51" s="20">
        <f t="shared" si="12"/>
        <v>0</v>
      </c>
      <c r="Y51" s="20">
        <f t="shared" si="13"/>
        <v>0</v>
      </c>
      <c r="Z51" s="20">
        <f t="shared" si="14"/>
        <v>0</v>
      </c>
      <c r="AA51" s="20">
        <f t="shared" si="15"/>
        <v>0</v>
      </c>
      <c r="AB51" s="20">
        <f t="shared" si="16"/>
        <v>0</v>
      </c>
      <c r="AC51" s="17" t="str">
        <f t="shared" si="17"/>
        <v>Ok</v>
      </c>
    </row>
    <row r="52" spans="1:29" s="65" customFormat="1" x14ac:dyDescent="0.3">
      <c r="A52" s="17" t="s">
        <v>191</v>
      </c>
      <c r="B52" s="20">
        <v>10</v>
      </c>
      <c r="C52" s="20">
        <v>150</v>
      </c>
      <c r="D52" s="20">
        <v>0</v>
      </c>
      <c r="E52" s="20">
        <v>47</v>
      </c>
      <c r="F52" s="20">
        <v>1</v>
      </c>
      <c r="G52" s="20">
        <v>0</v>
      </c>
      <c r="H52" s="20">
        <v>0</v>
      </c>
      <c r="I52" s="20">
        <v>0</v>
      </c>
      <c r="J52" s="26">
        <v>114</v>
      </c>
      <c r="K52" s="27">
        <v>10</v>
      </c>
      <c r="L52" s="20">
        <v>151</v>
      </c>
      <c r="M52" s="20">
        <v>0</v>
      </c>
      <c r="N52" s="20">
        <v>47</v>
      </c>
      <c r="O52" s="20">
        <v>0</v>
      </c>
      <c r="P52" s="20">
        <v>0</v>
      </c>
      <c r="Q52" s="20">
        <v>0</v>
      </c>
      <c r="R52" s="20">
        <v>0</v>
      </c>
      <c r="S52" s="26">
        <v>114</v>
      </c>
      <c r="T52" s="20">
        <f t="shared" si="8"/>
        <v>0</v>
      </c>
      <c r="U52" s="20">
        <f t="shared" si="9"/>
        <v>-1</v>
      </c>
      <c r="V52" s="20">
        <f t="shared" si="10"/>
        <v>0</v>
      </c>
      <c r="W52" s="20">
        <f t="shared" si="11"/>
        <v>0</v>
      </c>
      <c r="X52" s="20">
        <f t="shared" si="12"/>
        <v>1</v>
      </c>
      <c r="Y52" s="20">
        <f t="shared" si="13"/>
        <v>0</v>
      </c>
      <c r="Z52" s="20">
        <f t="shared" si="14"/>
        <v>0</v>
      </c>
      <c r="AA52" s="20">
        <f t="shared" si="15"/>
        <v>0</v>
      </c>
      <c r="AB52" s="20">
        <f t="shared" si="16"/>
        <v>0</v>
      </c>
      <c r="AC52" s="17" t="str">
        <f t="shared" si="17"/>
        <v>Ok</v>
      </c>
    </row>
    <row r="53" spans="1:29" s="65" customFormat="1" x14ac:dyDescent="0.3">
      <c r="A53" s="17" t="s">
        <v>232</v>
      </c>
      <c r="B53" s="20">
        <v>0</v>
      </c>
      <c r="C53" s="20">
        <v>15</v>
      </c>
      <c r="D53" s="20">
        <v>0</v>
      </c>
      <c r="E53" s="20">
        <v>14</v>
      </c>
      <c r="F53" s="20">
        <v>0</v>
      </c>
      <c r="G53" s="20">
        <v>0</v>
      </c>
      <c r="H53" s="20">
        <v>0</v>
      </c>
      <c r="I53" s="20">
        <v>0</v>
      </c>
      <c r="J53" s="26">
        <v>1</v>
      </c>
      <c r="K53" s="27">
        <v>0</v>
      </c>
      <c r="L53" s="20">
        <v>15</v>
      </c>
      <c r="M53" s="20">
        <v>0</v>
      </c>
      <c r="N53" s="20">
        <v>14</v>
      </c>
      <c r="O53" s="20">
        <v>0</v>
      </c>
      <c r="P53" s="20">
        <v>0</v>
      </c>
      <c r="Q53" s="20">
        <v>0</v>
      </c>
      <c r="R53" s="20">
        <v>0</v>
      </c>
      <c r="S53" s="26">
        <v>1</v>
      </c>
      <c r="T53" s="20">
        <f t="shared" si="8"/>
        <v>0</v>
      </c>
      <c r="U53" s="20">
        <f t="shared" si="9"/>
        <v>0</v>
      </c>
      <c r="V53" s="20">
        <f t="shared" si="10"/>
        <v>0</v>
      </c>
      <c r="W53" s="20">
        <f t="shared" si="11"/>
        <v>0</v>
      </c>
      <c r="X53" s="20">
        <f t="shared" si="12"/>
        <v>0</v>
      </c>
      <c r="Y53" s="20">
        <f t="shared" si="13"/>
        <v>0</v>
      </c>
      <c r="Z53" s="20">
        <f t="shared" si="14"/>
        <v>0</v>
      </c>
      <c r="AA53" s="20">
        <f t="shared" si="15"/>
        <v>0</v>
      </c>
      <c r="AB53" s="20">
        <f t="shared" si="16"/>
        <v>0</v>
      </c>
      <c r="AC53" s="17" t="str">
        <f t="shared" si="17"/>
        <v>Ok</v>
      </c>
    </row>
    <row r="54" spans="1:29" s="65" customFormat="1" x14ac:dyDescent="0.3">
      <c r="A54" s="17" t="s">
        <v>192</v>
      </c>
      <c r="B54" s="20">
        <v>0</v>
      </c>
      <c r="C54" s="20">
        <v>200</v>
      </c>
      <c r="D54" s="20">
        <v>0</v>
      </c>
      <c r="E54" s="20">
        <v>116</v>
      </c>
      <c r="F54" s="20">
        <v>1</v>
      </c>
      <c r="G54" s="20">
        <v>0</v>
      </c>
      <c r="H54" s="20">
        <v>0</v>
      </c>
      <c r="I54" s="20">
        <v>0</v>
      </c>
      <c r="J54" s="26">
        <v>85</v>
      </c>
      <c r="K54" s="27">
        <v>0</v>
      </c>
      <c r="L54" s="20">
        <v>201</v>
      </c>
      <c r="M54" s="20">
        <v>0</v>
      </c>
      <c r="N54" s="20">
        <v>116</v>
      </c>
      <c r="O54" s="20">
        <v>0</v>
      </c>
      <c r="P54" s="20">
        <v>0</v>
      </c>
      <c r="Q54" s="20">
        <v>0</v>
      </c>
      <c r="R54" s="20">
        <v>0</v>
      </c>
      <c r="S54" s="26">
        <v>85</v>
      </c>
      <c r="T54" s="20">
        <f t="shared" si="8"/>
        <v>0</v>
      </c>
      <c r="U54" s="20">
        <f t="shared" si="9"/>
        <v>-1</v>
      </c>
      <c r="V54" s="20">
        <f t="shared" si="10"/>
        <v>0</v>
      </c>
      <c r="W54" s="20">
        <f t="shared" si="11"/>
        <v>0</v>
      </c>
      <c r="X54" s="20">
        <f t="shared" si="12"/>
        <v>1</v>
      </c>
      <c r="Y54" s="20">
        <f t="shared" si="13"/>
        <v>0</v>
      </c>
      <c r="Z54" s="20">
        <f t="shared" si="14"/>
        <v>0</v>
      </c>
      <c r="AA54" s="20">
        <f t="shared" si="15"/>
        <v>0</v>
      </c>
      <c r="AB54" s="20">
        <f t="shared" si="16"/>
        <v>0</v>
      </c>
      <c r="AC54" s="17" t="str">
        <f t="shared" si="17"/>
        <v>Ok</v>
      </c>
    </row>
    <row r="55" spans="1:29" s="65" customFormat="1" x14ac:dyDescent="0.3">
      <c r="A55" s="17" t="s">
        <v>256</v>
      </c>
      <c r="B55" s="20">
        <v>38</v>
      </c>
      <c r="C55" s="20">
        <v>0</v>
      </c>
      <c r="D55" s="20">
        <v>0</v>
      </c>
      <c r="E55" s="20">
        <v>38</v>
      </c>
      <c r="F55" s="20">
        <v>0</v>
      </c>
      <c r="G55" s="20">
        <v>0</v>
      </c>
      <c r="H55" s="20">
        <v>0</v>
      </c>
      <c r="I55" s="20">
        <v>0</v>
      </c>
      <c r="J55" s="26">
        <v>0</v>
      </c>
      <c r="K55" s="27">
        <v>38</v>
      </c>
      <c r="L55" s="20">
        <v>0</v>
      </c>
      <c r="M55" s="20">
        <v>0</v>
      </c>
      <c r="N55" s="20">
        <v>38</v>
      </c>
      <c r="O55" s="20">
        <v>0</v>
      </c>
      <c r="P55" s="20">
        <v>0</v>
      </c>
      <c r="Q55" s="20">
        <v>0</v>
      </c>
      <c r="R55" s="20">
        <v>0</v>
      </c>
      <c r="S55" s="26">
        <v>0</v>
      </c>
      <c r="T55" s="20">
        <f t="shared" si="8"/>
        <v>0</v>
      </c>
      <c r="U55" s="20">
        <f t="shared" si="9"/>
        <v>0</v>
      </c>
      <c r="V55" s="20">
        <f t="shared" si="10"/>
        <v>0</v>
      </c>
      <c r="W55" s="20">
        <f t="shared" si="11"/>
        <v>0</v>
      </c>
      <c r="X55" s="20">
        <f t="shared" si="12"/>
        <v>0</v>
      </c>
      <c r="Y55" s="20">
        <f t="shared" si="13"/>
        <v>0</v>
      </c>
      <c r="Z55" s="20">
        <f t="shared" si="14"/>
        <v>0</v>
      </c>
      <c r="AA55" s="20">
        <f t="shared" si="15"/>
        <v>0</v>
      </c>
      <c r="AB55" s="20">
        <f t="shared" si="16"/>
        <v>0</v>
      </c>
      <c r="AC55" s="17" t="str">
        <f t="shared" si="17"/>
        <v>Ok</v>
      </c>
    </row>
    <row r="56" spans="1:29" s="65" customFormat="1" x14ac:dyDescent="0.3">
      <c r="A56" s="17" t="s">
        <v>193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6">
        <v>0</v>
      </c>
      <c r="K56" s="27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6">
        <v>0</v>
      </c>
      <c r="T56" s="20">
        <f t="shared" si="8"/>
        <v>0</v>
      </c>
      <c r="U56" s="20">
        <f t="shared" si="9"/>
        <v>0</v>
      </c>
      <c r="V56" s="20">
        <f t="shared" si="10"/>
        <v>0</v>
      </c>
      <c r="W56" s="20">
        <f t="shared" si="11"/>
        <v>0</v>
      </c>
      <c r="X56" s="20">
        <f t="shared" si="12"/>
        <v>0</v>
      </c>
      <c r="Y56" s="20">
        <f t="shared" si="13"/>
        <v>0</v>
      </c>
      <c r="Z56" s="20">
        <f t="shared" si="14"/>
        <v>0</v>
      </c>
      <c r="AA56" s="20">
        <f t="shared" si="15"/>
        <v>0</v>
      </c>
      <c r="AB56" s="20">
        <f t="shared" si="16"/>
        <v>0</v>
      </c>
      <c r="AC56" s="17" t="str">
        <f t="shared" si="17"/>
        <v>Ok</v>
      </c>
    </row>
    <row r="57" spans="1:29" s="65" customFormat="1" x14ac:dyDescent="0.3">
      <c r="A57" s="17" t="s">
        <v>208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6">
        <v>0</v>
      </c>
      <c r="K57" s="27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6">
        <v>0</v>
      </c>
      <c r="T57" s="20">
        <f t="shared" si="8"/>
        <v>0</v>
      </c>
      <c r="U57" s="20">
        <f t="shared" si="9"/>
        <v>0</v>
      </c>
      <c r="V57" s="20">
        <f t="shared" si="10"/>
        <v>0</v>
      </c>
      <c r="W57" s="20">
        <f t="shared" si="11"/>
        <v>0</v>
      </c>
      <c r="X57" s="20">
        <f t="shared" si="12"/>
        <v>0</v>
      </c>
      <c r="Y57" s="20">
        <f t="shared" si="13"/>
        <v>0</v>
      </c>
      <c r="Z57" s="20">
        <f t="shared" si="14"/>
        <v>0</v>
      </c>
      <c r="AA57" s="20">
        <f t="shared" si="15"/>
        <v>0</v>
      </c>
      <c r="AB57" s="20">
        <f t="shared" si="16"/>
        <v>0</v>
      </c>
      <c r="AC57" s="17" t="str">
        <f t="shared" si="17"/>
        <v>Ok</v>
      </c>
    </row>
    <row r="58" spans="1:29" s="65" customFormat="1" x14ac:dyDescent="0.3">
      <c r="A58" s="17" t="s">
        <v>233</v>
      </c>
      <c r="B58" s="20">
        <v>0</v>
      </c>
      <c r="C58" s="20">
        <v>50</v>
      </c>
      <c r="D58" s="20">
        <v>0</v>
      </c>
      <c r="E58" s="20">
        <v>50</v>
      </c>
      <c r="F58" s="20">
        <v>0</v>
      </c>
      <c r="G58" s="20">
        <v>0</v>
      </c>
      <c r="H58" s="20">
        <v>0</v>
      </c>
      <c r="I58" s="20">
        <v>0</v>
      </c>
      <c r="J58" s="26">
        <v>0</v>
      </c>
      <c r="K58" s="27">
        <v>0</v>
      </c>
      <c r="L58" s="20">
        <v>50</v>
      </c>
      <c r="M58" s="20">
        <v>0</v>
      </c>
      <c r="N58" s="20">
        <v>50</v>
      </c>
      <c r="O58" s="20">
        <v>0</v>
      </c>
      <c r="P58" s="20">
        <v>0</v>
      </c>
      <c r="Q58" s="20">
        <v>0</v>
      </c>
      <c r="R58" s="20">
        <v>0</v>
      </c>
      <c r="S58" s="26">
        <v>0</v>
      </c>
      <c r="T58" s="20">
        <f t="shared" si="8"/>
        <v>0</v>
      </c>
      <c r="U58" s="20">
        <f t="shared" si="9"/>
        <v>0</v>
      </c>
      <c r="V58" s="20">
        <f t="shared" si="10"/>
        <v>0</v>
      </c>
      <c r="W58" s="20">
        <f t="shared" si="11"/>
        <v>0</v>
      </c>
      <c r="X58" s="20">
        <f t="shared" si="12"/>
        <v>0</v>
      </c>
      <c r="Y58" s="20">
        <f t="shared" si="13"/>
        <v>0</v>
      </c>
      <c r="Z58" s="20">
        <f t="shared" si="14"/>
        <v>0</v>
      </c>
      <c r="AA58" s="20">
        <f t="shared" si="15"/>
        <v>0</v>
      </c>
      <c r="AB58" s="20">
        <f t="shared" si="16"/>
        <v>0</v>
      </c>
      <c r="AC58" s="17" t="str">
        <f t="shared" si="17"/>
        <v>Ok</v>
      </c>
    </row>
    <row r="59" spans="1:29" s="65" customFormat="1" x14ac:dyDescent="0.3">
      <c r="A59" s="17" t="s">
        <v>257</v>
      </c>
      <c r="B59" s="20">
        <v>0</v>
      </c>
      <c r="C59" s="20">
        <v>30</v>
      </c>
      <c r="D59" s="20">
        <v>0</v>
      </c>
      <c r="E59" s="20">
        <v>30</v>
      </c>
      <c r="F59" s="20">
        <v>0</v>
      </c>
      <c r="G59" s="20">
        <v>0</v>
      </c>
      <c r="H59" s="20">
        <v>0</v>
      </c>
      <c r="I59" s="20">
        <v>0</v>
      </c>
      <c r="J59" s="26">
        <v>0</v>
      </c>
      <c r="K59" s="27">
        <v>0</v>
      </c>
      <c r="L59" s="20">
        <v>30</v>
      </c>
      <c r="M59" s="20">
        <v>0</v>
      </c>
      <c r="N59" s="20">
        <v>30</v>
      </c>
      <c r="O59" s="20">
        <v>0</v>
      </c>
      <c r="P59" s="20">
        <v>0</v>
      </c>
      <c r="Q59" s="20">
        <v>0</v>
      </c>
      <c r="R59" s="20">
        <v>0</v>
      </c>
      <c r="S59" s="26">
        <v>0</v>
      </c>
      <c r="T59" s="20">
        <f t="shared" si="8"/>
        <v>0</v>
      </c>
      <c r="U59" s="20">
        <f t="shared" si="8"/>
        <v>0</v>
      </c>
      <c r="V59" s="20">
        <f t="shared" si="8"/>
        <v>0</v>
      </c>
      <c r="W59" s="20">
        <f t="shared" si="8"/>
        <v>0</v>
      </c>
      <c r="X59" s="20">
        <f t="shared" si="8"/>
        <v>0</v>
      </c>
      <c r="Y59" s="20">
        <f t="shared" si="8"/>
        <v>0</v>
      </c>
      <c r="Z59" s="20">
        <f t="shared" si="8"/>
        <v>0</v>
      </c>
      <c r="AA59" s="20">
        <f t="shared" si="8"/>
        <v>0</v>
      </c>
      <c r="AB59" s="20">
        <f t="shared" si="8"/>
        <v>0</v>
      </c>
      <c r="AC59" s="17" t="str">
        <f t="shared" si="17"/>
        <v>Ok</v>
      </c>
    </row>
    <row r="60" spans="1:29" s="65" customFormat="1" x14ac:dyDescent="0.3">
      <c r="A60" s="17" t="s">
        <v>235</v>
      </c>
      <c r="B60" s="20">
        <v>10</v>
      </c>
      <c r="C60" s="20">
        <v>400</v>
      </c>
      <c r="D60" s="20">
        <v>0</v>
      </c>
      <c r="E60" s="20">
        <v>384</v>
      </c>
      <c r="F60" s="20">
        <v>0</v>
      </c>
      <c r="G60" s="20">
        <v>0</v>
      </c>
      <c r="H60" s="20">
        <v>0</v>
      </c>
      <c r="I60" s="20">
        <v>0</v>
      </c>
      <c r="J60" s="26">
        <v>26</v>
      </c>
      <c r="K60" s="27">
        <v>10</v>
      </c>
      <c r="L60" s="20">
        <v>400</v>
      </c>
      <c r="M60" s="20">
        <v>0</v>
      </c>
      <c r="N60" s="20">
        <v>384</v>
      </c>
      <c r="O60" s="20">
        <v>0</v>
      </c>
      <c r="P60" s="20">
        <v>0</v>
      </c>
      <c r="Q60" s="20">
        <v>0</v>
      </c>
      <c r="R60" s="20">
        <v>0</v>
      </c>
      <c r="S60" s="26">
        <v>26</v>
      </c>
      <c r="T60" s="20">
        <f t="shared" ref="T60:AB88" si="18">B60-K60</f>
        <v>0</v>
      </c>
      <c r="U60" s="20">
        <f t="shared" si="18"/>
        <v>0</v>
      </c>
      <c r="V60" s="20">
        <f t="shared" si="18"/>
        <v>0</v>
      </c>
      <c r="W60" s="20">
        <f t="shared" si="18"/>
        <v>0</v>
      </c>
      <c r="X60" s="20">
        <f t="shared" si="18"/>
        <v>0</v>
      </c>
      <c r="Y60" s="20">
        <f t="shared" si="18"/>
        <v>0</v>
      </c>
      <c r="Z60" s="20">
        <f t="shared" si="18"/>
        <v>0</v>
      </c>
      <c r="AA60" s="20">
        <f t="shared" si="18"/>
        <v>0</v>
      </c>
      <c r="AB60" s="20">
        <f t="shared" si="18"/>
        <v>0</v>
      </c>
      <c r="AC60" s="17" t="str">
        <f t="shared" si="17"/>
        <v>Ok</v>
      </c>
    </row>
    <row r="61" spans="1:29" s="65" customFormat="1" x14ac:dyDescent="0.3">
      <c r="A61" s="17" t="s">
        <v>234</v>
      </c>
      <c r="B61" s="20">
        <v>0</v>
      </c>
      <c r="C61" s="20">
        <v>200</v>
      </c>
      <c r="D61" s="20">
        <v>0</v>
      </c>
      <c r="E61" s="20">
        <v>200</v>
      </c>
      <c r="F61" s="20">
        <v>0</v>
      </c>
      <c r="G61" s="20">
        <v>0</v>
      </c>
      <c r="H61" s="20">
        <v>0</v>
      </c>
      <c r="I61" s="20">
        <v>0</v>
      </c>
      <c r="J61" s="26">
        <v>0</v>
      </c>
      <c r="K61" s="27">
        <v>0</v>
      </c>
      <c r="L61" s="20">
        <v>200</v>
      </c>
      <c r="M61" s="20">
        <v>0</v>
      </c>
      <c r="N61" s="20">
        <v>200</v>
      </c>
      <c r="O61" s="20">
        <v>0</v>
      </c>
      <c r="P61" s="20">
        <v>0</v>
      </c>
      <c r="Q61" s="20">
        <v>0</v>
      </c>
      <c r="R61" s="20">
        <v>0</v>
      </c>
      <c r="S61" s="26">
        <v>0</v>
      </c>
      <c r="T61" s="20">
        <f t="shared" si="18"/>
        <v>0</v>
      </c>
      <c r="U61" s="20">
        <f t="shared" si="18"/>
        <v>0</v>
      </c>
      <c r="V61" s="20">
        <f t="shared" si="18"/>
        <v>0</v>
      </c>
      <c r="W61" s="20">
        <f t="shared" si="18"/>
        <v>0</v>
      </c>
      <c r="X61" s="20">
        <f t="shared" si="18"/>
        <v>0</v>
      </c>
      <c r="Y61" s="20">
        <f t="shared" si="18"/>
        <v>0</v>
      </c>
      <c r="Z61" s="20">
        <f t="shared" si="18"/>
        <v>0</v>
      </c>
      <c r="AA61" s="20">
        <f t="shared" si="18"/>
        <v>0</v>
      </c>
      <c r="AB61" s="20">
        <f t="shared" si="18"/>
        <v>0</v>
      </c>
      <c r="AC61" s="17" t="str">
        <f t="shared" si="17"/>
        <v>Ok</v>
      </c>
    </row>
    <row r="62" spans="1:29" s="65" customFormat="1" x14ac:dyDescent="0.3">
      <c r="A62" s="17" t="s">
        <v>206</v>
      </c>
      <c r="B62" s="20">
        <v>20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6">
        <v>20</v>
      </c>
      <c r="K62" s="27">
        <v>20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6">
        <v>20</v>
      </c>
      <c r="T62" s="20">
        <f t="shared" si="18"/>
        <v>0</v>
      </c>
      <c r="U62" s="20">
        <f t="shared" si="18"/>
        <v>0</v>
      </c>
      <c r="V62" s="20">
        <f t="shared" si="18"/>
        <v>0</v>
      </c>
      <c r="W62" s="20">
        <f t="shared" si="18"/>
        <v>0</v>
      </c>
      <c r="X62" s="20">
        <f t="shared" si="18"/>
        <v>0</v>
      </c>
      <c r="Y62" s="20">
        <f t="shared" si="18"/>
        <v>0</v>
      </c>
      <c r="Z62" s="20">
        <f t="shared" si="18"/>
        <v>0</v>
      </c>
      <c r="AA62" s="20">
        <f t="shared" si="18"/>
        <v>0</v>
      </c>
      <c r="AB62" s="20">
        <f t="shared" si="18"/>
        <v>0</v>
      </c>
      <c r="AC62" s="17" t="str">
        <f t="shared" si="17"/>
        <v>Ok</v>
      </c>
    </row>
    <row r="63" spans="1:29" s="65" customFormat="1" x14ac:dyDescent="0.3">
      <c r="A63" s="17" t="s">
        <v>194</v>
      </c>
      <c r="B63" s="20">
        <v>0</v>
      </c>
      <c r="C63" s="20">
        <v>1358</v>
      </c>
      <c r="D63" s="20">
        <v>0</v>
      </c>
      <c r="E63" s="20">
        <v>1317</v>
      </c>
      <c r="F63" s="20">
        <v>0</v>
      </c>
      <c r="G63" s="20">
        <v>0</v>
      </c>
      <c r="H63" s="20">
        <v>0</v>
      </c>
      <c r="I63" s="20">
        <v>0</v>
      </c>
      <c r="J63" s="26">
        <v>41</v>
      </c>
      <c r="K63" s="27">
        <v>0</v>
      </c>
      <c r="L63" s="20">
        <v>1358</v>
      </c>
      <c r="M63" s="20">
        <v>0</v>
      </c>
      <c r="N63" s="20">
        <v>1317</v>
      </c>
      <c r="O63" s="20">
        <v>0</v>
      </c>
      <c r="P63" s="20">
        <v>0</v>
      </c>
      <c r="Q63" s="20">
        <v>0</v>
      </c>
      <c r="R63" s="20">
        <v>0</v>
      </c>
      <c r="S63" s="26">
        <v>41</v>
      </c>
      <c r="T63" s="20">
        <f t="shared" si="18"/>
        <v>0</v>
      </c>
      <c r="U63" s="20">
        <f t="shared" si="18"/>
        <v>0</v>
      </c>
      <c r="V63" s="20">
        <f t="shared" si="18"/>
        <v>0</v>
      </c>
      <c r="W63" s="20">
        <f t="shared" si="18"/>
        <v>0</v>
      </c>
      <c r="X63" s="20">
        <f t="shared" si="18"/>
        <v>0</v>
      </c>
      <c r="Y63" s="20">
        <f t="shared" si="18"/>
        <v>0</v>
      </c>
      <c r="Z63" s="20">
        <f t="shared" si="18"/>
        <v>0</v>
      </c>
      <c r="AA63" s="20">
        <f t="shared" si="18"/>
        <v>0</v>
      </c>
      <c r="AB63" s="20">
        <f t="shared" si="18"/>
        <v>0</v>
      </c>
      <c r="AC63" s="17" t="str">
        <f t="shared" si="17"/>
        <v>Ok</v>
      </c>
    </row>
    <row r="64" spans="1:29" s="65" customFormat="1" x14ac:dyDescent="0.3">
      <c r="A64" s="17" t="s">
        <v>258</v>
      </c>
      <c r="B64" s="20">
        <v>0</v>
      </c>
      <c r="C64" s="20">
        <v>800</v>
      </c>
      <c r="D64" s="20">
        <v>0</v>
      </c>
      <c r="E64" s="20">
        <v>621</v>
      </c>
      <c r="F64" s="20">
        <v>17</v>
      </c>
      <c r="G64" s="20">
        <v>0</v>
      </c>
      <c r="H64" s="20">
        <v>0</v>
      </c>
      <c r="I64" s="20">
        <v>0</v>
      </c>
      <c r="J64" s="26">
        <v>196</v>
      </c>
      <c r="K64" s="27">
        <v>0</v>
      </c>
      <c r="L64" s="20">
        <v>817</v>
      </c>
      <c r="M64" s="20">
        <v>0</v>
      </c>
      <c r="N64" s="20">
        <v>621</v>
      </c>
      <c r="O64" s="20">
        <v>0</v>
      </c>
      <c r="P64" s="20">
        <v>0</v>
      </c>
      <c r="Q64" s="20">
        <v>0</v>
      </c>
      <c r="R64" s="20">
        <v>0</v>
      </c>
      <c r="S64" s="26">
        <v>196</v>
      </c>
      <c r="T64" s="20">
        <f t="shared" si="18"/>
        <v>0</v>
      </c>
      <c r="U64" s="20">
        <f t="shared" si="18"/>
        <v>-17</v>
      </c>
      <c r="V64" s="20">
        <f t="shared" si="18"/>
        <v>0</v>
      </c>
      <c r="W64" s="20">
        <f t="shared" si="18"/>
        <v>0</v>
      </c>
      <c r="X64" s="20">
        <f t="shared" si="18"/>
        <v>17</v>
      </c>
      <c r="Y64" s="20">
        <f t="shared" si="18"/>
        <v>0</v>
      </c>
      <c r="Z64" s="20">
        <f t="shared" si="18"/>
        <v>0</v>
      </c>
      <c r="AA64" s="20">
        <f t="shared" si="18"/>
        <v>0</v>
      </c>
      <c r="AB64" s="20">
        <f t="shared" si="18"/>
        <v>0</v>
      </c>
      <c r="AC64" s="17" t="str">
        <f t="shared" si="17"/>
        <v>Ok</v>
      </c>
    </row>
    <row r="65" spans="1:29" s="65" customFormat="1" x14ac:dyDescent="0.3">
      <c r="A65" s="17" t="s">
        <v>236</v>
      </c>
      <c r="B65" s="20">
        <v>0</v>
      </c>
      <c r="C65" s="20">
        <v>20</v>
      </c>
      <c r="D65" s="20">
        <v>0</v>
      </c>
      <c r="E65" s="20">
        <v>8</v>
      </c>
      <c r="F65" s="20">
        <v>0</v>
      </c>
      <c r="G65" s="20">
        <v>0</v>
      </c>
      <c r="H65" s="20">
        <v>0</v>
      </c>
      <c r="I65" s="20">
        <v>0</v>
      </c>
      <c r="J65" s="26">
        <v>12</v>
      </c>
      <c r="K65" s="27">
        <v>0</v>
      </c>
      <c r="L65" s="20">
        <v>20</v>
      </c>
      <c r="M65" s="20">
        <v>0</v>
      </c>
      <c r="N65" s="20">
        <v>8</v>
      </c>
      <c r="O65" s="20">
        <v>0</v>
      </c>
      <c r="P65" s="20">
        <v>0</v>
      </c>
      <c r="Q65" s="20">
        <v>0</v>
      </c>
      <c r="R65" s="20">
        <v>0</v>
      </c>
      <c r="S65" s="26">
        <v>12</v>
      </c>
      <c r="T65" s="20">
        <f t="shared" si="18"/>
        <v>0</v>
      </c>
      <c r="U65" s="20">
        <f t="shared" si="18"/>
        <v>0</v>
      </c>
      <c r="V65" s="20">
        <f t="shared" si="18"/>
        <v>0</v>
      </c>
      <c r="W65" s="20">
        <f t="shared" si="18"/>
        <v>0</v>
      </c>
      <c r="X65" s="20">
        <f t="shared" si="18"/>
        <v>0</v>
      </c>
      <c r="Y65" s="20">
        <f t="shared" si="18"/>
        <v>0</v>
      </c>
      <c r="Z65" s="20">
        <f t="shared" si="18"/>
        <v>0</v>
      </c>
      <c r="AA65" s="20">
        <f t="shared" si="18"/>
        <v>0</v>
      </c>
      <c r="AB65" s="20">
        <f t="shared" si="18"/>
        <v>0</v>
      </c>
      <c r="AC65" s="17" t="str">
        <f t="shared" si="17"/>
        <v>Ok</v>
      </c>
    </row>
    <row r="66" spans="1:29" s="65" customFormat="1" x14ac:dyDescent="0.3">
      <c r="A66" s="17" t="s">
        <v>195</v>
      </c>
      <c r="B66" s="20">
        <v>70</v>
      </c>
      <c r="C66" s="20">
        <v>252</v>
      </c>
      <c r="D66" s="20">
        <v>0</v>
      </c>
      <c r="E66" s="20">
        <v>322</v>
      </c>
      <c r="F66" s="20">
        <v>0</v>
      </c>
      <c r="G66" s="20">
        <v>0</v>
      </c>
      <c r="H66" s="20">
        <v>0</v>
      </c>
      <c r="I66" s="20">
        <v>0</v>
      </c>
      <c r="J66" s="26">
        <v>0</v>
      </c>
      <c r="K66" s="27">
        <v>70</v>
      </c>
      <c r="L66" s="20">
        <v>252</v>
      </c>
      <c r="M66" s="20">
        <v>0</v>
      </c>
      <c r="N66" s="20">
        <v>322</v>
      </c>
      <c r="O66" s="20">
        <v>0</v>
      </c>
      <c r="P66" s="20">
        <v>0</v>
      </c>
      <c r="Q66" s="20">
        <v>0</v>
      </c>
      <c r="R66" s="20">
        <v>0</v>
      </c>
      <c r="S66" s="26">
        <v>0</v>
      </c>
      <c r="T66" s="20">
        <f t="shared" si="18"/>
        <v>0</v>
      </c>
      <c r="U66" s="20">
        <f t="shared" si="18"/>
        <v>0</v>
      </c>
      <c r="V66" s="20">
        <f t="shared" si="18"/>
        <v>0</v>
      </c>
      <c r="W66" s="20">
        <f t="shared" si="18"/>
        <v>0</v>
      </c>
      <c r="X66" s="20">
        <f t="shared" si="18"/>
        <v>0</v>
      </c>
      <c r="Y66" s="20">
        <f t="shared" si="18"/>
        <v>0</v>
      </c>
      <c r="Z66" s="20">
        <f t="shared" si="18"/>
        <v>0</v>
      </c>
      <c r="AA66" s="20">
        <f t="shared" si="18"/>
        <v>0</v>
      </c>
      <c r="AB66" s="20">
        <f t="shared" si="18"/>
        <v>0</v>
      </c>
      <c r="AC66" s="17" t="str">
        <f t="shared" si="17"/>
        <v>Ok</v>
      </c>
    </row>
    <row r="67" spans="1:29" s="65" customFormat="1" x14ac:dyDescent="0.3">
      <c r="A67" s="17" t="s">
        <v>196</v>
      </c>
      <c r="B67" s="20">
        <v>339</v>
      </c>
      <c r="C67" s="20">
        <v>1100</v>
      </c>
      <c r="D67" s="20">
        <v>0</v>
      </c>
      <c r="E67" s="20">
        <v>1290</v>
      </c>
      <c r="F67" s="20">
        <v>2</v>
      </c>
      <c r="G67" s="20">
        <v>0</v>
      </c>
      <c r="H67" s="20">
        <v>0</v>
      </c>
      <c r="I67" s="20">
        <v>0</v>
      </c>
      <c r="J67" s="26">
        <v>151</v>
      </c>
      <c r="K67" s="27">
        <v>339</v>
      </c>
      <c r="L67" s="20">
        <v>1102</v>
      </c>
      <c r="M67" s="20">
        <v>0</v>
      </c>
      <c r="N67" s="20">
        <v>1290</v>
      </c>
      <c r="O67" s="20">
        <v>0</v>
      </c>
      <c r="P67" s="20">
        <v>0</v>
      </c>
      <c r="Q67" s="20">
        <v>0</v>
      </c>
      <c r="R67" s="20">
        <v>0</v>
      </c>
      <c r="S67" s="26">
        <v>151</v>
      </c>
      <c r="T67" s="20">
        <f t="shared" si="18"/>
        <v>0</v>
      </c>
      <c r="U67" s="20">
        <f t="shared" si="18"/>
        <v>-2</v>
      </c>
      <c r="V67" s="20">
        <f t="shared" si="18"/>
        <v>0</v>
      </c>
      <c r="W67" s="20">
        <f t="shared" si="18"/>
        <v>0</v>
      </c>
      <c r="X67" s="20">
        <f t="shared" si="18"/>
        <v>2</v>
      </c>
      <c r="Y67" s="20">
        <f t="shared" si="18"/>
        <v>0</v>
      </c>
      <c r="Z67" s="20">
        <f t="shared" si="18"/>
        <v>0</v>
      </c>
      <c r="AA67" s="20">
        <f t="shared" si="18"/>
        <v>0</v>
      </c>
      <c r="AB67" s="20">
        <f t="shared" si="18"/>
        <v>0</v>
      </c>
      <c r="AC67" s="17" t="str">
        <f t="shared" si="17"/>
        <v>Ok</v>
      </c>
    </row>
    <row r="68" spans="1:29" s="65" customFormat="1" x14ac:dyDescent="0.3">
      <c r="A68" s="17" t="s">
        <v>209</v>
      </c>
      <c r="B68" s="20">
        <v>0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6">
        <v>0</v>
      </c>
      <c r="K68" s="27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6">
        <v>0</v>
      </c>
      <c r="T68" s="20">
        <f t="shared" si="18"/>
        <v>0</v>
      </c>
      <c r="U68" s="20">
        <f t="shared" si="18"/>
        <v>0</v>
      </c>
      <c r="V68" s="20">
        <f t="shared" si="18"/>
        <v>0</v>
      </c>
      <c r="W68" s="20">
        <f t="shared" si="18"/>
        <v>0</v>
      </c>
      <c r="X68" s="20">
        <f t="shared" si="18"/>
        <v>0</v>
      </c>
      <c r="Y68" s="20">
        <f t="shared" si="18"/>
        <v>0</v>
      </c>
      <c r="Z68" s="20">
        <f t="shared" si="18"/>
        <v>0</v>
      </c>
      <c r="AA68" s="20">
        <f t="shared" si="18"/>
        <v>0</v>
      </c>
      <c r="AB68" s="20">
        <f t="shared" si="18"/>
        <v>0</v>
      </c>
      <c r="AC68" s="17" t="str">
        <f t="shared" si="17"/>
        <v>Ok</v>
      </c>
    </row>
    <row r="69" spans="1:29" s="65" customFormat="1" x14ac:dyDescent="0.3">
      <c r="A69" s="17" t="s">
        <v>238</v>
      </c>
      <c r="B69" s="20">
        <v>20</v>
      </c>
      <c r="C69" s="20">
        <v>0</v>
      </c>
      <c r="D69" s="20">
        <v>0</v>
      </c>
      <c r="E69" s="20">
        <v>20</v>
      </c>
      <c r="F69" s="20">
        <v>0</v>
      </c>
      <c r="G69" s="20">
        <v>0</v>
      </c>
      <c r="H69" s="20">
        <v>0</v>
      </c>
      <c r="I69" s="20">
        <v>0</v>
      </c>
      <c r="J69" s="26">
        <v>0</v>
      </c>
      <c r="K69" s="27">
        <v>20</v>
      </c>
      <c r="L69" s="20">
        <v>0</v>
      </c>
      <c r="M69" s="20">
        <v>0</v>
      </c>
      <c r="N69" s="20">
        <v>20</v>
      </c>
      <c r="O69" s="20">
        <v>0</v>
      </c>
      <c r="P69" s="20">
        <v>0</v>
      </c>
      <c r="Q69" s="20">
        <v>0</v>
      </c>
      <c r="R69" s="20">
        <v>0</v>
      </c>
      <c r="S69" s="26">
        <v>0</v>
      </c>
      <c r="T69" s="20">
        <f t="shared" si="18"/>
        <v>0</v>
      </c>
      <c r="U69" s="20">
        <f t="shared" si="18"/>
        <v>0</v>
      </c>
      <c r="V69" s="20">
        <f t="shared" si="18"/>
        <v>0</v>
      </c>
      <c r="W69" s="20">
        <f t="shared" si="18"/>
        <v>0</v>
      </c>
      <c r="X69" s="20">
        <f t="shared" si="18"/>
        <v>0</v>
      </c>
      <c r="Y69" s="20">
        <f t="shared" si="18"/>
        <v>0</v>
      </c>
      <c r="Z69" s="20">
        <f t="shared" si="18"/>
        <v>0</v>
      </c>
      <c r="AA69" s="20">
        <f t="shared" si="18"/>
        <v>0</v>
      </c>
      <c r="AB69" s="20">
        <f t="shared" si="18"/>
        <v>0</v>
      </c>
      <c r="AC69" s="17" t="str">
        <f t="shared" ref="AC69:AC95" si="19">IF(AND(T69=0,AB69=0),"Ok","Issue")</f>
        <v>Ok</v>
      </c>
    </row>
    <row r="70" spans="1:29" s="65" customFormat="1" x14ac:dyDescent="0.3">
      <c r="A70" s="17" t="s">
        <v>237</v>
      </c>
      <c r="B70" s="20">
        <v>50</v>
      </c>
      <c r="C70" s="20">
        <v>80</v>
      </c>
      <c r="D70" s="20">
        <v>0</v>
      </c>
      <c r="E70" s="20">
        <v>68</v>
      </c>
      <c r="F70" s="20">
        <v>0</v>
      </c>
      <c r="G70" s="20">
        <v>0</v>
      </c>
      <c r="H70" s="20">
        <v>0</v>
      </c>
      <c r="I70" s="20">
        <v>0</v>
      </c>
      <c r="J70" s="26">
        <v>62</v>
      </c>
      <c r="K70" s="27">
        <v>50</v>
      </c>
      <c r="L70" s="20">
        <v>80</v>
      </c>
      <c r="M70" s="20">
        <v>0</v>
      </c>
      <c r="N70" s="20">
        <v>68</v>
      </c>
      <c r="O70" s="20">
        <v>0</v>
      </c>
      <c r="P70" s="20">
        <v>0</v>
      </c>
      <c r="Q70" s="20">
        <v>0</v>
      </c>
      <c r="R70" s="20">
        <v>0</v>
      </c>
      <c r="S70" s="26">
        <v>62</v>
      </c>
      <c r="T70" s="20">
        <f t="shared" si="18"/>
        <v>0</v>
      </c>
      <c r="U70" s="20">
        <f t="shared" si="18"/>
        <v>0</v>
      </c>
      <c r="V70" s="20">
        <f t="shared" si="18"/>
        <v>0</v>
      </c>
      <c r="W70" s="20">
        <f t="shared" si="18"/>
        <v>0</v>
      </c>
      <c r="X70" s="20">
        <f t="shared" si="18"/>
        <v>0</v>
      </c>
      <c r="Y70" s="20">
        <f t="shared" si="18"/>
        <v>0</v>
      </c>
      <c r="Z70" s="20">
        <f t="shared" si="18"/>
        <v>0</v>
      </c>
      <c r="AA70" s="20">
        <f t="shared" si="18"/>
        <v>0</v>
      </c>
      <c r="AB70" s="20">
        <f t="shared" si="18"/>
        <v>0</v>
      </c>
      <c r="AC70" s="17" t="str">
        <f t="shared" si="19"/>
        <v>Ok</v>
      </c>
    </row>
    <row r="71" spans="1:29" s="65" customFormat="1" x14ac:dyDescent="0.3">
      <c r="A71" s="17" t="s">
        <v>197</v>
      </c>
      <c r="B71" s="20">
        <v>0</v>
      </c>
      <c r="C71" s="20">
        <v>100</v>
      </c>
      <c r="D71" s="20">
        <v>0</v>
      </c>
      <c r="E71" s="20">
        <v>74</v>
      </c>
      <c r="F71" s="20">
        <v>0</v>
      </c>
      <c r="G71" s="20">
        <v>0</v>
      </c>
      <c r="H71" s="20">
        <v>0</v>
      </c>
      <c r="I71" s="20">
        <v>0</v>
      </c>
      <c r="J71" s="26">
        <v>26</v>
      </c>
      <c r="K71" s="27">
        <v>0</v>
      </c>
      <c r="L71" s="20">
        <v>100</v>
      </c>
      <c r="M71" s="20">
        <v>0</v>
      </c>
      <c r="N71" s="20">
        <v>74</v>
      </c>
      <c r="O71" s="20">
        <v>0</v>
      </c>
      <c r="P71" s="20">
        <v>0</v>
      </c>
      <c r="Q71" s="20">
        <v>0</v>
      </c>
      <c r="R71" s="20">
        <v>0</v>
      </c>
      <c r="S71" s="26">
        <v>26</v>
      </c>
      <c r="T71" s="20">
        <f t="shared" si="18"/>
        <v>0</v>
      </c>
      <c r="U71" s="20">
        <f t="shared" si="18"/>
        <v>0</v>
      </c>
      <c r="V71" s="20">
        <f t="shared" si="18"/>
        <v>0</v>
      </c>
      <c r="W71" s="20">
        <f t="shared" si="18"/>
        <v>0</v>
      </c>
      <c r="X71" s="20">
        <f t="shared" si="18"/>
        <v>0</v>
      </c>
      <c r="Y71" s="20">
        <f t="shared" si="18"/>
        <v>0</v>
      </c>
      <c r="Z71" s="20">
        <f t="shared" si="18"/>
        <v>0</v>
      </c>
      <c r="AA71" s="20">
        <f t="shared" si="18"/>
        <v>0</v>
      </c>
      <c r="AB71" s="20">
        <f t="shared" si="18"/>
        <v>0</v>
      </c>
      <c r="AC71" s="17" t="str">
        <f t="shared" si="19"/>
        <v>Ok</v>
      </c>
    </row>
    <row r="72" spans="1:29" s="65" customFormat="1" x14ac:dyDescent="0.3">
      <c r="A72" s="17" t="s">
        <v>198</v>
      </c>
      <c r="B72" s="20">
        <v>12</v>
      </c>
      <c r="C72" s="20">
        <v>200</v>
      </c>
      <c r="D72" s="20">
        <v>0</v>
      </c>
      <c r="E72" s="20">
        <v>209</v>
      </c>
      <c r="F72" s="20">
        <v>5</v>
      </c>
      <c r="G72" s="20">
        <v>0</v>
      </c>
      <c r="H72" s="20">
        <v>0</v>
      </c>
      <c r="I72" s="20">
        <v>0</v>
      </c>
      <c r="J72" s="26">
        <v>8</v>
      </c>
      <c r="K72" s="27">
        <v>12</v>
      </c>
      <c r="L72" s="20">
        <v>205</v>
      </c>
      <c r="M72" s="20">
        <v>0</v>
      </c>
      <c r="N72" s="20">
        <v>209</v>
      </c>
      <c r="O72" s="20">
        <v>0</v>
      </c>
      <c r="P72" s="20">
        <v>0</v>
      </c>
      <c r="Q72" s="20">
        <v>0</v>
      </c>
      <c r="R72" s="20">
        <v>0</v>
      </c>
      <c r="S72" s="26">
        <v>8</v>
      </c>
      <c r="T72" s="20">
        <f t="shared" si="18"/>
        <v>0</v>
      </c>
      <c r="U72" s="20">
        <f t="shared" si="18"/>
        <v>-5</v>
      </c>
      <c r="V72" s="20">
        <f t="shared" si="18"/>
        <v>0</v>
      </c>
      <c r="W72" s="20">
        <f t="shared" si="18"/>
        <v>0</v>
      </c>
      <c r="X72" s="20">
        <f t="shared" si="18"/>
        <v>5</v>
      </c>
      <c r="Y72" s="20">
        <f t="shared" si="18"/>
        <v>0</v>
      </c>
      <c r="Z72" s="20">
        <f t="shared" si="18"/>
        <v>0</v>
      </c>
      <c r="AA72" s="20">
        <f t="shared" si="18"/>
        <v>0</v>
      </c>
      <c r="AB72" s="20">
        <f t="shared" si="18"/>
        <v>0</v>
      </c>
      <c r="AC72" s="17" t="str">
        <f t="shared" si="19"/>
        <v>Ok</v>
      </c>
    </row>
    <row r="73" spans="1:29" s="65" customFormat="1" x14ac:dyDescent="0.3">
      <c r="A73" s="17" t="s">
        <v>199</v>
      </c>
      <c r="B73" s="20">
        <v>0</v>
      </c>
      <c r="C73" s="20">
        <v>500</v>
      </c>
      <c r="D73" s="20">
        <v>0</v>
      </c>
      <c r="E73" s="20">
        <v>385</v>
      </c>
      <c r="F73" s="20">
        <v>0</v>
      </c>
      <c r="G73" s="20">
        <v>0</v>
      </c>
      <c r="H73" s="20">
        <v>0</v>
      </c>
      <c r="I73" s="20">
        <v>0</v>
      </c>
      <c r="J73" s="26">
        <v>115</v>
      </c>
      <c r="K73" s="27">
        <v>0</v>
      </c>
      <c r="L73" s="20">
        <v>500</v>
      </c>
      <c r="M73" s="20">
        <v>0</v>
      </c>
      <c r="N73" s="20">
        <v>385</v>
      </c>
      <c r="O73" s="20">
        <v>0</v>
      </c>
      <c r="P73" s="20">
        <v>0</v>
      </c>
      <c r="Q73" s="20">
        <v>0</v>
      </c>
      <c r="R73" s="20">
        <v>0</v>
      </c>
      <c r="S73" s="26">
        <v>115</v>
      </c>
      <c r="T73" s="20">
        <f t="shared" si="18"/>
        <v>0</v>
      </c>
      <c r="U73" s="20">
        <f t="shared" si="18"/>
        <v>0</v>
      </c>
      <c r="V73" s="20">
        <f t="shared" si="18"/>
        <v>0</v>
      </c>
      <c r="W73" s="20">
        <f t="shared" si="18"/>
        <v>0</v>
      </c>
      <c r="X73" s="20">
        <f t="shared" si="18"/>
        <v>0</v>
      </c>
      <c r="Y73" s="20">
        <f t="shared" si="18"/>
        <v>0</v>
      </c>
      <c r="Z73" s="20">
        <f t="shared" si="18"/>
        <v>0</v>
      </c>
      <c r="AA73" s="20">
        <f t="shared" si="18"/>
        <v>0</v>
      </c>
      <c r="AB73" s="20">
        <f t="shared" si="18"/>
        <v>0</v>
      </c>
      <c r="AC73" s="17" t="str">
        <f t="shared" si="19"/>
        <v>Ok</v>
      </c>
    </row>
    <row r="74" spans="1:29" s="65" customFormat="1" x14ac:dyDescent="0.3">
      <c r="A74" s="17" t="s">
        <v>239</v>
      </c>
      <c r="B74" s="20">
        <v>0</v>
      </c>
      <c r="C74" s="20">
        <v>20</v>
      </c>
      <c r="D74" s="20">
        <v>0</v>
      </c>
      <c r="E74" s="20">
        <v>20</v>
      </c>
      <c r="F74" s="20">
        <v>0</v>
      </c>
      <c r="G74" s="20">
        <v>0</v>
      </c>
      <c r="H74" s="20">
        <v>0</v>
      </c>
      <c r="I74" s="20">
        <v>0</v>
      </c>
      <c r="J74" s="26">
        <v>0</v>
      </c>
      <c r="K74" s="27">
        <v>0</v>
      </c>
      <c r="L74" s="20">
        <v>20</v>
      </c>
      <c r="M74" s="20">
        <v>0</v>
      </c>
      <c r="N74" s="20">
        <v>20</v>
      </c>
      <c r="O74" s="20">
        <v>0</v>
      </c>
      <c r="P74" s="20">
        <v>0</v>
      </c>
      <c r="Q74" s="20">
        <v>0</v>
      </c>
      <c r="R74" s="20">
        <v>0</v>
      </c>
      <c r="S74" s="26">
        <v>0</v>
      </c>
      <c r="T74" s="20">
        <f t="shared" si="18"/>
        <v>0</v>
      </c>
      <c r="U74" s="20">
        <f t="shared" si="18"/>
        <v>0</v>
      </c>
      <c r="V74" s="20">
        <f t="shared" si="18"/>
        <v>0</v>
      </c>
      <c r="W74" s="20">
        <f t="shared" si="18"/>
        <v>0</v>
      </c>
      <c r="X74" s="20">
        <f t="shared" si="18"/>
        <v>0</v>
      </c>
      <c r="Y74" s="20">
        <f t="shared" si="18"/>
        <v>0</v>
      </c>
      <c r="Z74" s="20">
        <f t="shared" si="18"/>
        <v>0</v>
      </c>
      <c r="AA74" s="20">
        <f t="shared" si="18"/>
        <v>0</v>
      </c>
      <c r="AB74" s="20">
        <f t="shared" si="18"/>
        <v>0</v>
      </c>
      <c r="AC74" s="17" t="str">
        <f t="shared" si="19"/>
        <v>Ok</v>
      </c>
    </row>
    <row r="75" spans="1:29" s="65" customFormat="1" x14ac:dyDescent="0.3">
      <c r="A75" s="17" t="s">
        <v>200</v>
      </c>
      <c r="B75" s="20">
        <v>57</v>
      </c>
      <c r="C75" s="20">
        <v>501</v>
      </c>
      <c r="D75" s="20">
        <v>0</v>
      </c>
      <c r="E75" s="20">
        <v>555</v>
      </c>
      <c r="F75" s="20">
        <v>0</v>
      </c>
      <c r="G75" s="20">
        <v>0</v>
      </c>
      <c r="H75" s="20">
        <v>0</v>
      </c>
      <c r="I75" s="20">
        <v>0</v>
      </c>
      <c r="J75" s="26">
        <v>3</v>
      </c>
      <c r="K75" s="27">
        <v>57</v>
      </c>
      <c r="L75" s="20">
        <v>501</v>
      </c>
      <c r="M75" s="20">
        <v>0</v>
      </c>
      <c r="N75" s="20">
        <v>555</v>
      </c>
      <c r="O75" s="20">
        <v>0</v>
      </c>
      <c r="P75" s="20">
        <v>0</v>
      </c>
      <c r="Q75" s="20">
        <v>0</v>
      </c>
      <c r="R75" s="20">
        <v>0</v>
      </c>
      <c r="S75" s="26">
        <v>3</v>
      </c>
      <c r="T75" s="20">
        <f t="shared" si="18"/>
        <v>0</v>
      </c>
      <c r="U75" s="20">
        <f t="shared" si="18"/>
        <v>0</v>
      </c>
      <c r="V75" s="20">
        <f t="shared" si="18"/>
        <v>0</v>
      </c>
      <c r="W75" s="20">
        <f t="shared" si="18"/>
        <v>0</v>
      </c>
      <c r="X75" s="20">
        <f t="shared" si="18"/>
        <v>0</v>
      </c>
      <c r="Y75" s="20">
        <f t="shared" si="18"/>
        <v>0</v>
      </c>
      <c r="Z75" s="20">
        <f t="shared" si="18"/>
        <v>0</v>
      </c>
      <c r="AA75" s="20">
        <f t="shared" si="18"/>
        <v>0</v>
      </c>
      <c r="AB75" s="20">
        <f t="shared" si="18"/>
        <v>0</v>
      </c>
      <c r="AC75" s="17" t="str">
        <f t="shared" si="19"/>
        <v>Ok</v>
      </c>
    </row>
    <row r="76" spans="1:29" s="65" customFormat="1" x14ac:dyDescent="0.3">
      <c r="A76" s="17" t="s">
        <v>201</v>
      </c>
      <c r="B76" s="20">
        <v>60</v>
      </c>
      <c r="C76" s="20">
        <v>800</v>
      </c>
      <c r="D76" s="20">
        <v>0</v>
      </c>
      <c r="E76" s="20">
        <v>867</v>
      </c>
      <c r="F76" s="20">
        <v>0</v>
      </c>
      <c r="G76" s="20">
        <v>0</v>
      </c>
      <c r="H76" s="20">
        <v>0</v>
      </c>
      <c r="I76" s="20">
        <v>0</v>
      </c>
      <c r="J76" s="26">
        <v>-7</v>
      </c>
      <c r="K76" s="27">
        <v>60</v>
      </c>
      <c r="L76" s="20">
        <v>800</v>
      </c>
      <c r="M76" s="20">
        <v>0</v>
      </c>
      <c r="N76" s="20">
        <v>867</v>
      </c>
      <c r="O76" s="20">
        <v>0</v>
      </c>
      <c r="P76" s="20">
        <v>0</v>
      </c>
      <c r="Q76" s="20">
        <v>0</v>
      </c>
      <c r="R76" s="20">
        <v>0</v>
      </c>
      <c r="S76" s="26">
        <v>-7</v>
      </c>
      <c r="T76" s="20">
        <f t="shared" si="18"/>
        <v>0</v>
      </c>
      <c r="U76" s="20">
        <f t="shared" si="18"/>
        <v>0</v>
      </c>
      <c r="V76" s="20">
        <f t="shared" si="18"/>
        <v>0</v>
      </c>
      <c r="W76" s="20">
        <f t="shared" si="18"/>
        <v>0</v>
      </c>
      <c r="X76" s="20">
        <f t="shared" si="18"/>
        <v>0</v>
      </c>
      <c r="Y76" s="20">
        <f t="shared" si="18"/>
        <v>0</v>
      </c>
      <c r="Z76" s="20">
        <f t="shared" si="18"/>
        <v>0</v>
      </c>
      <c r="AA76" s="20">
        <f t="shared" si="18"/>
        <v>0</v>
      </c>
      <c r="AB76" s="20">
        <f t="shared" si="18"/>
        <v>0</v>
      </c>
      <c r="AC76" s="17" t="str">
        <f t="shared" si="19"/>
        <v>Ok</v>
      </c>
    </row>
    <row r="77" spans="1:29" s="65" customFormat="1" x14ac:dyDescent="0.3">
      <c r="A77" s="17" t="s">
        <v>202</v>
      </c>
      <c r="B77" s="20">
        <v>115</v>
      </c>
      <c r="C77" s="20">
        <v>500</v>
      </c>
      <c r="D77" s="20">
        <v>0</v>
      </c>
      <c r="E77" s="20">
        <v>616</v>
      </c>
      <c r="F77" s="20">
        <v>0</v>
      </c>
      <c r="G77" s="20">
        <v>0</v>
      </c>
      <c r="H77" s="20">
        <v>0</v>
      </c>
      <c r="I77" s="20">
        <v>0</v>
      </c>
      <c r="J77" s="26">
        <v>-1</v>
      </c>
      <c r="K77" s="27">
        <v>115</v>
      </c>
      <c r="L77" s="20">
        <v>500</v>
      </c>
      <c r="M77" s="20">
        <v>0</v>
      </c>
      <c r="N77" s="20">
        <v>616</v>
      </c>
      <c r="O77" s="20">
        <v>0</v>
      </c>
      <c r="P77" s="20">
        <v>0</v>
      </c>
      <c r="Q77" s="20">
        <v>0</v>
      </c>
      <c r="R77" s="20">
        <v>0</v>
      </c>
      <c r="S77" s="26">
        <v>-1</v>
      </c>
      <c r="T77" s="20">
        <f t="shared" si="18"/>
        <v>0</v>
      </c>
      <c r="U77" s="20">
        <f t="shared" si="18"/>
        <v>0</v>
      </c>
      <c r="V77" s="20">
        <f t="shared" si="18"/>
        <v>0</v>
      </c>
      <c r="W77" s="20">
        <f t="shared" si="18"/>
        <v>0</v>
      </c>
      <c r="X77" s="20">
        <f t="shared" si="18"/>
        <v>0</v>
      </c>
      <c r="Y77" s="20">
        <f t="shared" si="18"/>
        <v>0</v>
      </c>
      <c r="Z77" s="20">
        <f t="shared" si="18"/>
        <v>0</v>
      </c>
      <c r="AA77" s="20">
        <f t="shared" si="18"/>
        <v>0</v>
      </c>
      <c r="AB77" s="20">
        <f t="shared" si="18"/>
        <v>0</v>
      </c>
      <c r="AC77" s="17" t="str">
        <f t="shared" si="19"/>
        <v>Ok</v>
      </c>
    </row>
    <row r="78" spans="1:29" s="65" customFormat="1" x14ac:dyDescent="0.3">
      <c r="A78" s="17" t="s">
        <v>241</v>
      </c>
      <c r="B78" s="20">
        <v>35</v>
      </c>
      <c r="C78" s="20">
        <v>40</v>
      </c>
      <c r="D78" s="20">
        <v>0</v>
      </c>
      <c r="E78" s="20">
        <v>70</v>
      </c>
      <c r="F78" s="20">
        <v>0</v>
      </c>
      <c r="G78" s="20">
        <v>0</v>
      </c>
      <c r="H78" s="20">
        <v>0</v>
      </c>
      <c r="I78" s="20">
        <v>0</v>
      </c>
      <c r="J78" s="26">
        <v>5</v>
      </c>
      <c r="K78" s="27">
        <v>35</v>
      </c>
      <c r="L78" s="20">
        <v>40</v>
      </c>
      <c r="M78" s="20">
        <v>0</v>
      </c>
      <c r="N78" s="20">
        <v>70</v>
      </c>
      <c r="O78" s="20">
        <v>0</v>
      </c>
      <c r="P78" s="20">
        <v>0</v>
      </c>
      <c r="Q78" s="20">
        <v>0</v>
      </c>
      <c r="R78" s="20">
        <v>0</v>
      </c>
      <c r="S78" s="26">
        <v>5</v>
      </c>
      <c r="T78" s="20">
        <f t="shared" si="18"/>
        <v>0</v>
      </c>
      <c r="U78" s="20">
        <f t="shared" si="18"/>
        <v>0</v>
      </c>
      <c r="V78" s="20">
        <f t="shared" si="18"/>
        <v>0</v>
      </c>
      <c r="W78" s="20">
        <f t="shared" si="18"/>
        <v>0</v>
      </c>
      <c r="X78" s="20">
        <f t="shared" si="18"/>
        <v>0</v>
      </c>
      <c r="Y78" s="20">
        <f t="shared" si="18"/>
        <v>0</v>
      </c>
      <c r="Z78" s="20">
        <f t="shared" si="18"/>
        <v>0</v>
      </c>
      <c r="AA78" s="20">
        <f t="shared" si="18"/>
        <v>0</v>
      </c>
      <c r="AB78" s="20">
        <f t="shared" si="18"/>
        <v>0</v>
      </c>
      <c r="AC78" s="17" t="str">
        <f t="shared" si="19"/>
        <v>Ok</v>
      </c>
    </row>
    <row r="79" spans="1:29" s="65" customFormat="1" x14ac:dyDescent="0.3">
      <c r="A79" s="17" t="s">
        <v>240</v>
      </c>
      <c r="B79" s="20">
        <v>36</v>
      </c>
      <c r="C79" s="20">
        <v>50</v>
      </c>
      <c r="D79" s="20">
        <v>0</v>
      </c>
      <c r="E79" s="20">
        <v>82</v>
      </c>
      <c r="F79" s="20">
        <v>0</v>
      </c>
      <c r="G79" s="20">
        <v>0</v>
      </c>
      <c r="H79" s="20">
        <v>0</v>
      </c>
      <c r="I79" s="20">
        <v>0</v>
      </c>
      <c r="J79" s="26">
        <v>4</v>
      </c>
      <c r="K79" s="27">
        <v>36</v>
      </c>
      <c r="L79" s="20">
        <v>50</v>
      </c>
      <c r="M79" s="20">
        <v>0</v>
      </c>
      <c r="N79" s="20">
        <v>82</v>
      </c>
      <c r="O79" s="20">
        <v>0</v>
      </c>
      <c r="P79" s="20">
        <v>0</v>
      </c>
      <c r="Q79" s="20">
        <v>0</v>
      </c>
      <c r="R79" s="20">
        <v>0</v>
      </c>
      <c r="S79" s="26">
        <v>4</v>
      </c>
      <c r="T79" s="20">
        <f t="shared" si="18"/>
        <v>0</v>
      </c>
      <c r="U79" s="20">
        <f t="shared" si="18"/>
        <v>0</v>
      </c>
      <c r="V79" s="20">
        <f t="shared" si="18"/>
        <v>0</v>
      </c>
      <c r="W79" s="20">
        <f t="shared" si="18"/>
        <v>0</v>
      </c>
      <c r="X79" s="20">
        <f t="shared" si="18"/>
        <v>0</v>
      </c>
      <c r="Y79" s="20">
        <f t="shared" si="18"/>
        <v>0</v>
      </c>
      <c r="Z79" s="20">
        <f t="shared" si="18"/>
        <v>0</v>
      </c>
      <c r="AA79" s="20">
        <f t="shared" si="18"/>
        <v>0</v>
      </c>
      <c r="AB79" s="20">
        <f t="shared" si="18"/>
        <v>0</v>
      </c>
      <c r="AC79" s="17" t="str">
        <f t="shared" si="19"/>
        <v>Ok</v>
      </c>
    </row>
    <row r="80" spans="1:29" s="65" customFormat="1" x14ac:dyDescent="0.3">
      <c r="A80" s="17" t="s">
        <v>210</v>
      </c>
      <c r="B80" s="20">
        <v>0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6">
        <v>0</v>
      </c>
      <c r="K80" s="27">
        <v>0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6">
        <v>0</v>
      </c>
      <c r="T80" s="20">
        <f t="shared" si="18"/>
        <v>0</v>
      </c>
      <c r="U80" s="20">
        <f t="shared" si="18"/>
        <v>0</v>
      </c>
      <c r="V80" s="20">
        <f t="shared" si="18"/>
        <v>0</v>
      </c>
      <c r="W80" s="20">
        <f t="shared" si="18"/>
        <v>0</v>
      </c>
      <c r="X80" s="20">
        <f t="shared" si="18"/>
        <v>0</v>
      </c>
      <c r="Y80" s="20">
        <f t="shared" si="18"/>
        <v>0</v>
      </c>
      <c r="Z80" s="20">
        <f t="shared" si="18"/>
        <v>0</v>
      </c>
      <c r="AA80" s="20">
        <f t="shared" si="18"/>
        <v>0</v>
      </c>
      <c r="AB80" s="20">
        <f t="shared" si="18"/>
        <v>0</v>
      </c>
      <c r="AC80" s="17" t="str">
        <f t="shared" si="19"/>
        <v>Ok</v>
      </c>
    </row>
    <row r="81" spans="1:29" s="65" customFormat="1" x14ac:dyDescent="0.3">
      <c r="A81" s="17" t="s">
        <v>203</v>
      </c>
      <c r="B81" s="20">
        <v>65</v>
      </c>
      <c r="C81" s="20">
        <v>400</v>
      </c>
      <c r="D81" s="20">
        <v>0</v>
      </c>
      <c r="E81" s="20">
        <v>291</v>
      </c>
      <c r="F81" s="20">
        <v>0</v>
      </c>
      <c r="G81" s="20">
        <v>0</v>
      </c>
      <c r="H81" s="20">
        <v>0</v>
      </c>
      <c r="I81" s="20">
        <v>0</v>
      </c>
      <c r="J81" s="26">
        <v>174</v>
      </c>
      <c r="K81" s="27">
        <v>65</v>
      </c>
      <c r="L81" s="20">
        <v>400</v>
      </c>
      <c r="M81" s="20">
        <v>0</v>
      </c>
      <c r="N81" s="20">
        <v>291</v>
      </c>
      <c r="O81" s="20">
        <v>0</v>
      </c>
      <c r="P81" s="20">
        <v>0</v>
      </c>
      <c r="Q81" s="20">
        <v>0</v>
      </c>
      <c r="R81" s="20">
        <v>0</v>
      </c>
      <c r="S81" s="26">
        <v>174</v>
      </c>
      <c r="T81" s="20">
        <f t="shared" si="18"/>
        <v>0</v>
      </c>
      <c r="U81" s="20">
        <f t="shared" si="18"/>
        <v>0</v>
      </c>
      <c r="V81" s="20">
        <f t="shared" si="18"/>
        <v>0</v>
      </c>
      <c r="W81" s="20">
        <f t="shared" si="18"/>
        <v>0</v>
      </c>
      <c r="X81" s="20">
        <f t="shared" si="18"/>
        <v>0</v>
      </c>
      <c r="Y81" s="20">
        <f t="shared" si="18"/>
        <v>0</v>
      </c>
      <c r="Z81" s="20">
        <f t="shared" si="18"/>
        <v>0</v>
      </c>
      <c r="AA81" s="20">
        <f t="shared" si="18"/>
        <v>0</v>
      </c>
      <c r="AB81" s="20">
        <f t="shared" si="18"/>
        <v>0</v>
      </c>
      <c r="AC81" s="17" t="str">
        <f t="shared" si="19"/>
        <v>Ok</v>
      </c>
    </row>
    <row r="82" spans="1:29" s="65" customFormat="1" x14ac:dyDescent="0.3">
      <c r="A82" s="17" t="s">
        <v>242</v>
      </c>
      <c r="B82" s="20">
        <v>12</v>
      </c>
      <c r="C82" s="20">
        <v>40</v>
      </c>
      <c r="D82" s="20">
        <v>0</v>
      </c>
      <c r="E82" s="20">
        <v>52</v>
      </c>
      <c r="F82" s="20">
        <v>0</v>
      </c>
      <c r="G82" s="20">
        <v>0</v>
      </c>
      <c r="H82" s="20">
        <v>0</v>
      </c>
      <c r="I82" s="20">
        <v>0</v>
      </c>
      <c r="J82" s="26">
        <v>0</v>
      </c>
      <c r="K82" s="27">
        <v>12</v>
      </c>
      <c r="L82" s="20">
        <v>40</v>
      </c>
      <c r="M82" s="20">
        <v>0</v>
      </c>
      <c r="N82" s="20">
        <v>52</v>
      </c>
      <c r="O82" s="20">
        <v>0</v>
      </c>
      <c r="P82" s="20">
        <v>0</v>
      </c>
      <c r="Q82" s="20">
        <v>0</v>
      </c>
      <c r="R82" s="20">
        <v>0</v>
      </c>
      <c r="S82" s="26">
        <v>0</v>
      </c>
      <c r="T82" s="20">
        <f t="shared" si="18"/>
        <v>0</v>
      </c>
      <c r="U82" s="20">
        <f t="shared" si="18"/>
        <v>0</v>
      </c>
      <c r="V82" s="20">
        <f t="shared" si="18"/>
        <v>0</v>
      </c>
      <c r="W82" s="20">
        <f t="shared" si="18"/>
        <v>0</v>
      </c>
      <c r="X82" s="20">
        <f t="shared" si="18"/>
        <v>0</v>
      </c>
      <c r="Y82" s="20">
        <f t="shared" si="18"/>
        <v>0</v>
      </c>
      <c r="Z82" s="20">
        <f t="shared" si="18"/>
        <v>0</v>
      </c>
      <c r="AA82" s="20">
        <f t="shared" si="18"/>
        <v>0</v>
      </c>
      <c r="AB82" s="20">
        <f t="shared" si="18"/>
        <v>0</v>
      </c>
      <c r="AC82" s="17" t="str">
        <f t="shared" si="19"/>
        <v>Ok</v>
      </c>
    </row>
    <row r="83" spans="1:29" s="65" customFormat="1" x14ac:dyDescent="0.3">
      <c r="A83" s="17" t="s">
        <v>211</v>
      </c>
      <c r="B83" s="20">
        <v>0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6">
        <v>0</v>
      </c>
      <c r="K83" s="27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6">
        <v>0</v>
      </c>
      <c r="T83" s="20">
        <f t="shared" si="18"/>
        <v>0</v>
      </c>
      <c r="U83" s="20">
        <f t="shared" si="18"/>
        <v>0</v>
      </c>
      <c r="V83" s="20">
        <f t="shared" si="18"/>
        <v>0</v>
      </c>
      <c r="W83" s="20">
        <f t="shared" si="18"/>
        <v>0</v>
      </c>
      <c r="X83" s="20">
        <f t="shared" si="18"/>
        <v>0</v>
      </c>
      <c r="Y83" s="20">
        <f t="shared" si="18"/>
        <v>0</v>
      </c>
      <c r="Z83" s="20">
        <f t="shared" si="18"/>
        <v>0</v>
      </c>
      <c r="AA83" s="20">
        <f t="shared" si="18"/>
        <v>0</v>
      </c>
      <c r="AB83" s="20">
        <f t="shared" si="18"/>
        <v>0</v>
      </c>
      <c r="AC83" s="17" t="str">
        <f t="shared" si="19"/>
        <v>Ok</v>
      </c>
    </row>
    <row r="84" spans="1:29" s="65" customFormat="1" x14ac:dyDescent="0.3">
      <c r="A84" s="17" t="s">
        <v>262</v>
      </c>
      <c r="B84" s="20">
        <v>62</v>
      </c>
      <c r="C84" s="20">
        <v>0</v>
      </c>
      <c r="D84" s="20">
        <v>0</v>
      </c>
      <c r="E84" s="20">
        <v>62</v>
      </c>
      <c r="F84" s="20">
        <v>0</v>
      </c>
      <c r="G84" s="20">
        <v>0</v>
      </c>
      <c r="H84" s="20">
        <v>0</v>
      </c>
      <c r="I84" s="20">
        <v>0</v>
      </c>
      <c r="J84" s="26">
        <v>0</v>
      </c>
      <c r="K84" s="27">
        <v>62</v>
      </c>
      <c r="L84" s="20">
        <v>0</v>
      </c>
      <c r="M84" s="20">
        <v>0</v>
      </c>
      <c r="N84" s="20">
        <v>62</v>
      </c>
      <c r="O84" s="20">
        <v>0</v>
      </c>
      <c r="P84" s="20">
        <v>0</v>
      </c>
      <c r="Q84" s="20">
        <v>0</v>
      </c>
      <c r="R84" s="20">
        <v>0</v>
      </c>
      <c r="S84" s="26">
        <v>0</v>
      </c>
      <c r="T84" s="20">
        <f t="shared" si="18"/>
        <v>0</v>
      </c>
      <c r="U84" s="20">
        <f t="shared" si="18"/>
        <v>0</v>
      </c>
      <c r="V84" s="20">
        <f t="shared" si="18"/>
        <v>0</v>
      </c>
      <c r="W84" s="20">
        <f t="shared" si="18"/>
        <v>0</v>
      </c>
      <c r="X84" s="20">
        <f t="shared" si="18"/>
        <v>0</v>
      </c>
      <c r="Y84" s="20">
        <f t="shared" si="18"/>
        <v>0</v>
      </c>
      <c r="Z84" s="20">
        <f t="shared" si="18"/>
        <v>0</v>
      </c>
      <c r="AA84" s="20">
        <f t="shared" si="18"/>
        <v>0</v>
      </c>
      <c r="AB84" s="20">
        <f t="shared" si="18"/>
        <v>0</v>
      </c>
      <c r="AC84" s="17" t="str">
        <f t="shared" si="19"/>
        <v>Ok</v>
      </c>
    </row>
    <row r="85" spans="1:29" s="65" customFormat="1" x14ac:dyDescent="0.3">
      <c r="A85" s="17" t="s">
        <v>244</v>
      </c>
      <c r="B85" s="20">
        <v>105</v>
      </c>
      <c r="C85" s="20">
        <v>0</v>
      </c>
      <c r="D85" s="20">
        <v>0</v>
      </c>
      <c r="E85" s="20">
        <v>96</v>
      </c>
      <c r="F85" s="20">
        <v>0</v>
      </c>
      <c r="G85" s="20">
        <v>0</v>
      </c>
      <c r="H85" s="20">
        <v>0</v>
      </c>
      <c r="I85" s="20">
        <v>0</v>
      </c>
      <c r="J85" s="26">
        <v>9</v>
      </c>
      <c r="K85" s="27">
        <v>105</v>
      </c>
      <c r="L85" s="20">
        <v>0</v>
      </c>
      <c r="M85" s="20">
        <v>0</v>
      </c>
      <c r="N85" s="20">
        <v>96</v>
      </c>
      <c r="O85" s="20">
        <v>0</v>
      </c>
      <c r="P85" s="20">
        <v>0</v>
      </c>
      <c r="Q85" s="20">
        <v>0</v>
      </c>
      <c r="R85" s="20">
        <v>0</v>
      </c>
      <c r="S85" s="26">
        <v>9</v>
      </c>
      <c r="T85" s="20">
        <f t="shared" si="18"/>
        <v>0</v>
      </c>
      <c r="U85" s="20">
        <f t="shared" si="18"/>
        <v>0</v>
      </c>
      <c r="V85" s="20">
        <f t="shared" si="18"/>
        <v>0</v>
      </c>
      <c r="W85" s="20">
        <f t="shared" si="18"/>
        <v>0</v>
      </c>
      <c r="X85" s="20">
        <f t="shared" si="18"/>
        <v>0</v>
      </c>
      <c r="Y85" s="20">
        <f t="shared" si="18"/>
        <v>0</v>
      </c>
      <c r="Z85" s="20">
        <f t="shared" si="18"/>
        <v>0</v>
      </c>
      <c r="AA85" s="20">
        <f t="shared" si="18"/>
        <v>0</v>
      </c>
      <c r="AB85" s="20">
        <f t="shared" si="18"/>
        <v>0</v>
      </c>
      <c r="AC85" s="17" t="str">
        <f t="shared" si="19"/>
        <v>Ok</v>
      </c>
    </row>
    <row r="86" spans="1:29" s="65" customFormat="1" x14ac:dyDescent="0.3">
      <c r="A86" s="17" t="s">
        <v>245</v>
      </c>
      <c r="B86" s="20">
        <v>0</v>
      </c>
      <c r="C86" s="20">
        <v>500</v>
      </c>
      <c r="D86" s="20">
        <v>0</v>
      </c>
      <c r="E86" s="20">
        <v>500</v>
      </c>
      <c r="F86" s="20">
        <v>1</v>
      </c>
      <c r="G86" s="20">
        <v>0</v>
      </c>
      <c r="H86" s="20">
        <v>0</v>
      </c>
      <c r="I86" s="20">
        <v>0</v>
      </c>
      <c r="J86" s="26">
        <v>1</v>
      </c>
      <c r="K86" s="27">
        <v>0</v>
      </c>
      <c r="L86" s="20">
        <v>501</v>
      </c>
      <c r="M86" s="20">
        <v>0</v>
      </c>
      <c r="N86" s="20">
        <v>500</v>
      </c>
      <c r="O86" s="20">
        <v>0</v>
      </c>
      <c r="P86" s="20">
        <v>0</v>
      </c>
      <c r="Q86" s="20">
        <v>0</v>
      </c>
      <c r="R86" s="20">
        <v>0</v>
      </c>
      <c r="S86" s="26">
        <v>1</v>
      </c>
      <c r="T86" s="20">
        <f t="shared" si="18"/>
        <v>0</v>
      </c>
      <c r="U86" s="20">
        <f t="shared" si="18"/>
        <v>-1</v>
      </c>
      <c r="V86" s="20">
        <f t="shared" si="18"/>
        <v>0</v>
      </c>
      <c r="W86" s="20">
        <f t="shared" si="18"/>
        <v>0</v>
      </c>
      <c r="X86" s="20">
        <f t="shared" si="18"/>
        <v>1</v>
      </c>
      <c r="Y86" s="20">
        <f t="shared" si="18"/>
        <v>0</v>
      </c>
      <c r="Z86" s="20">
        <f t="shared" si="18"/>
        <v>0</v>
      </c>
      <c r="AA86" s="20">
        <f t="shared" si="18"/>
        <v>0</v>
      </c>
      <c r="AB86" s="20">
        <f t="shared" si="18"/>
        <v>0</v>
      </c>
      <c r="AC86" s="17" t="str">
        <f t="shared" si="19"/>
        <v>Ok</v>
      </c>
    </row>
    <row r="87" spans="1:29" s="65" customFormat="1" x14ac:dyDescent="0.3">
      <c r="A87" s="17" t="s">
        <v>247</v>
      </c>
      <c r="B87" s="20">
        <v>14</v>
      </c>
      <c r="C87" s="20">
        <v>840</v>
      </c>
      <c r="D87" s="20">
        <v>0</v>
      </c>
      <c r="E87" s="20">
        <v>860</v>
      </c>
      <c r="F87" s="20">
        <v>1</v>
      </c>
      <c r="G87" s="20">
        <v>0</v>
      </c>
      <c r="H87" s="20">
        <v>0</v>
      </c>
      <c r="I87" s="20">
        <v>0</v>
      </c>
      <c r="J87" s="26">
        <v>-5</v>
      </c>
      <c r="K87" s="27">
        <v>14</v>
      </c>
      <c r="L87" s="20">
        <v>841</v>
      </c>
      <c r="M87" s="20">
        <v>0</v>
      </c>
      <c r="N87" s="20">
        <v>860</v>
      </c>
      <c r="O87" s="20">
        <v>0</v>
      </c>
      <c r="P87" s="20">
        <v>0</v>
      </c>
      <c r="Q87" s="20">
        <v>0</v>
      </c>
      <c r="R87" s="20">
        <v>0</v>
      </c>
      <c r="S87" s="26">
        <v>-5</v>
      </c>
      <c r="T87" s="20">
        <f t="shared" si="18"/>
        <v>0</v>
      </c>
      <c r="U87" s="20">
        <f t="shared" si="18"/>
        <v>-1</v>
      </c>
      <c r="V87" s="20">
        <f t="shared" si="18"/>
        <v>0</v>
      </c>
      <c r="W87" s="20">
        <f t="shared" si="18"/>
        <v>0</v>
      </c>
      <c r="X87" s="20">
        <f t="shared" si="18"/>
        <v>1</v>
      </c>
      <c r="Y87" s="20">
        <f t="shared" si="18"/>
        <v>0</v>
      </c>
      <c r="Z87" s="20">
        <f t="shared" si="18"/>
        <v>0</v>
      </c>
      <c r="AA87" s="20">
        <f t="shared" si="18"/>
        <v>0</v>
      </c>
      <c r="AB87" s="20">
        <f t="shared" si="18"/>
        <v>0</v>
      </c>
      <c r="AC87" s="17" t="str">
        <f t="shared" si="19"/>
        <v>Ok</v>
      </c>
    </row>
    <row r="88" spans="1:29" s="65" customFormat="1" x14ac:dyDescent="0.3">
      <c r="A88" s="17" t="s">
        <v>246</v>
      </c>
      <c r="B88" s="20">
        <v>35</v>
      </c>
      <c r="C88" s="20">
        <v>960</v>
      </c>
      <c r="D88" s="20">
        <v>0</v>
      </c>
      <c r="E88" s="20">
        <v>995</v>
      </c>
      <c r="F88" s="20">
        <v>1</v>
      </c>
      <c r="G88" s="20">
        <v>0</v>
      </c>
      <c r="H88" s="20">
        <v>0</v>
      </c>
      <c r="I88" s="20">
        <v>0</v>
      </c>
      <c r="J88" s="26">
        <v>1</v>
      </c>
      <c r="K88" s="27">
        <v>35</v>
      </c>
      <c r="L88" s="20">
        <v>961</v>
      </c>
      <c r="M88" s="20">
        <v>0</v>
      </c>
      <c r="N88" s="20">
        <v>995</v>
      </c>
      <c r="O88" s="20">
        <v>0</v>
      </c>
      <c r="P88" s="20">
        <v>0</v>
      </c>
      <c r="Q88" s="20">
        <v>0</v>
      </c>
      <c r="R88" s="20">
        <v>0</v>
      </c>
      <c r="S88" s="26">
        <v>1</v>
      </c>
      <c r="T88" s="20">
        <f t="shared" si="18"/>
        <v>0</v>
      </c>
      <c r="U88" s="20">
        <f t="shared" si="18"/>
        <v>-1</v>
      </c>
      <c r="V88" s="20">
        <f t="shared" si="18"/>
        <v>0</v>
      </c>
      <c r="W88" s="20">
        <f t="shared" ref="W88:W95" si="20">E88-N88</f>
        <v>0</v>
      </c>
      <c r="X88" s="20">
        <f t="shared" ref="X88:X95" si="21">F88-O88</f>
        <v>1</v>
      </c>
      <c r="Y88" s="20">
        <f t="shared" ref="Y88:Y95" si="22">G88-P88</f>
        <v>0</v>
      </c>
      <c r="Z88" s="20">
        <f t="shared" ref="Z88:Z95" si="23">H88-Q88</f>
        <v>0</v>
      </c>
      <c r="AA88" s="20">
        <f t="shared" ref="AA88:AA95" si="24">I88-R88</f>
        <v>0</v>
      </c>
      <c r="AB88" s="20">
        <f t="shared" ref="AB88:AB95" si="25">J88-S88</f>
        <v>0</v>
      </c>
      <c r="AC88" s="17" t="str">
        <f t="shared" si="19"/>
        <v>Ok</v>
      </c>
    </row>
    <row r="89" spans="1:29" s="65" customFormat="1" x14ac:dyDescent="0.3">
      <c r="A89" s="17" t="s">
        <v>204</v>
      </c>
      <c r="B89" s="20">
        <v>27</v>
      </c>
      <c r="C89" s="20">
        <v>350</v>
      </c>
      <c r="D89" s="20">
        <v>0</v>
      </c>
      <c r="E89" s="20">
        <v>377</v>
      </c>
      <c r="F89" s="20">
        <v>0</v>
      </c>
      <c r="G89" s="20">
        <v>0</v>
      </c>
      <c r="H89" s="20">
        <v>0</v>
      </c>
      <c r="I89" s="20">
        <v>0</v>
      </c>
      <c r="J89" s="26">
        <v>0</v>
      </c>
      <c r="K89" s="27">
        <v>27</v>
      </c>
      <c r="L89" s="20">
        <v>350</v>
      </c>
      <c r="M89" s="20">
        <v>0</v>
      </c>
      <c r="N89" s="20">
        <v>377</v>
      </c>
      <c r="O89" s="20">
        <v>0</v>
      </c>
      <c r="P89" s="20">
        <v>0</v>
      </c>
      <c r="Q89" s="20">
        <v>0</v>
      </c>
      <c r="R89" s="20">
        <v>0</v>
      </c>
      <c r="S89" s="26">
        <v>0</v>
      </c>
      <c r="T89" s="20">
        <f t="shared" ref="T89:T95" si="26">B89-K89</f>
        <v>0</v>
      </c>
      <c r="U89" s="20">
        <f t="shared" ref="U89:U95" si="27">C89-L89</f>
        <v>0</v>
      </c>
      <c r="V89" s="20">
        <f t="shared" ref="V89:V95" si="28">D89-M89</f>
        <v>0</v>
      </c>
      <c r="W89" s="20">
        <f t="shared" si="20"/>
        <v>0</v>
      </c>
      <c r="X89" s="20">
        <f t="shared" si="21"/>
        <v>0</v>
      </c>
      <c r="Y89" s="20">
        <f t="shared" si="22"/>
        <v>0</v>
      </c>
      <c r="Z89" s="20">
        <f t="shared" si="23"/>
        <v>0</v>
      </c>
      <c r="AA89" s="20">
        <f t="shared" si="24"/>
        <v>0</v>
      </c>
      <c r="AB89" s="20">
        <f t="shared" si="25"/>
        <v>0</v>
      </c>
      <c r="AC89" s="17" t="str">
        <f t="shared" si="19"/>
        <v>Ok</v>
      </c>
    </row>
    <row r="90" spans="1:29" s="65" customFormat="1" x14ac:dyDescent="0.3">
      <c r="A90" s="17" t="s">
        <v>259</v>
      </c>
      <c r="B90" s="20">
        <v>0</v>
      </c>
      <c r="C90" s="20">
        <v>802</v>
      </c>
      <c r="D90" s="20">
        <v>0</v>
      </c>
      <c r="E90" s="20">
        <v>802</v>
      </c>
      <c r="F90" s="20">
        <v>0</v>
      </c>
      <c r="G90" s="20">
        <v>0</v>
      </c>
      <c r="H90" s="20">
        <v>0</v>
      </c>
      <c r="I90" s="20">
        <v>0</v>
      </c>
      <c r="J90" s="26">
        <v>0</v>
      </c>
      <c r="K90" s="27">
        <v>0</v>
      </c>
      <c r="L90" s="20">
        <v>802</v>
      </c>
      <c r="M90" s="20">
        <v>0</v>
      </c>
      <c r="N90" s="20">
        <v>802</v>
      </c>
      <c r="O90" s="20">
        <v>0</v>
      </c>
      <c r="P90" s="20">
        <v>0</v>
      </c>
      <c r="Q90" s="20">
        <v>0</v>
      </c>
      <c r="R90" s="20">
        <v>0</v>
      </c>
      <c r="S90" s="26">
        <v>0</v>
      </c>
      <c r="T90" s="20">
        <f t="shared" si="26"/>
        <v>0</v>
      </c>
      <c r="U90" s="20">
        <f t="shared" si="27"/>
        <v>0</v>
      </c>
      <c r="V90" s="20">
        <f t="shared" si="28"/>
        <v>0</v>
      </c>
      <c r="W90" s="20">
        <f t="shared" si="20"/>
        <v>0</v>
      </c>
      <c r="X90" s="20">
        <f t="shared" si="21"/>
        <v>0</v>
      </c>
      <c r="Y90" s="20">
        <f t="shared" si="22"/>
        <v>0</v>
      </c>
      <c r="Z90" s="20">
        <f t="shared" si="23"/>
        <v>0</v>
      </c>
      <c r="AA90" s="20">
        <f t="shared" si="24"/>
        <v>0</v>
      </c>
      <c r="AB90" s="20">
        <f t="shared" si="25"/>
        <v>0</v>
      </c>
      <c r="AC90" s="17" t="str">
        <f t="shared" si="19"/>
        <v>Ok</v>
      </c>
    </row>
    <row r="91" spans="1:29" s="65" customFormat="1" x14ac:dyDescent="0.3">
      <c r="A91" s="17" t="s">
        <v>260</v>
      </c>
      <c r="B91" s="20">
        <v>0</v>
      </c>
      <c r="C91" s="20">
        <v>620</v>
      </c>
      <c r="D91" s="20">
        <v>0</v>
      </c>
      <c r="E91" s="20">
        <v>735</v>
      </c>
      <c r="F91" s="20">
        <v>115</v>
      </c>
      <c r="G91" s="20">
        <v>0</v>
      </c>
      <c r="H91" s="20">
        <v>0</v>
      </c>
      <c r="I91" s="20">
        <v>0</v>
      </c>
      <c r="J91" s="26">
        <v>0</v>
      </c>
      <c r="K91" s="27">
        <v>0</v>
      </c>
      <c r="L91" s="20">
        <v>755</v>
      </c>
      <c r="M91" s="20">
        <v>0</v>
      </c>
      <c r="N91" s="20">
        <v>755</v>
      </c>
      <c r="O91" s="20">
        <v>0</v>
      </c>
      <c r="P91" s="20">
        <v>0</v>
      </c>
      <c r="Q91" s="20">
        <v>0</v>
      </c>
      <c r="R91" s="20">
        <v>0</v>
      </c>
      <c r="S91" s="26">
        <v>0</v>
      </c>
      <c r="T91" s="20">
        <f t="shared" si="26"/>
        <v>0</v>
      </c>
      <c r="U91" s="20">
        <f t="shared" si="27"/>
        <v>-135</v>
      </c>
      <c r="V91" s="20">
        <f t="shared" si="28"/>
        <v>0</v>
      </c>
      <c r="W91" s="20">
        <f t="shared" si="20"/>
        <v>-20</v>
      </c>
      <c r="X91" s="20">
        <f t="shared" si="21"/>
        <v>115</v>
      </c>
      <c r="Y91" s="20">
        <f t="shared" si="22"/>
        <v>0</v>
      </c>
      <c r="Z91" s="20">
        <f t="shared" si="23"/>
        <v>0</v>
      </c>
      <c r="AA91" s="20">
        <f t="shared" si="24"/>
        <v>0</v>
      </c>
      <c r="AB91" s="20">
        <f t="shared" si="25"/>
        <v>0</v>
      </c>
      <c r="AC91" s="17" t="str">
        <f t="shared" si="19"/>
        <v>Ok</v>
      </c>
    </row>
    <row r="92" spans="1:29" s="65" customFormat="1" x14ac:dyDescent="0.3">
      <c r="A92" s="17" t="s">
        <v>263</v>
      </c>
      <c r="B92" s="20">
        <v>0</v>
      </c>
      <c r="C92" s="20">
        <v>250</v>
      </c>
      <c r="D92" s="20">
        <v>0</v>
      </c>
      <c r="E92" s="20">
        <v>256</v>
      </c>
      <c r="F92" s="20">
        <v>10</v>
      </c>
      <c r="G92" s="20">
        <v>0</v>
      </c>
      <c r="H92" s="20">
        <v>0</v>
      </c>
      <c r="I92" s="20">
        <v>0</v>
      </c>
      <c r="J92" s="26">
        <v>4</v>
      </c>
      <c r="K92" s="27">
        <v>0</v>
      </c>
      <c r="L92" s="20">
        <v>260</v>
      </c>
      <c r="M92" s="20">
        <v>0</v>
      </c>
      <c r="N92" s="20">
        <v>256</v>
      </c>
      <c r="O92" s="20">
        <v>0</v>
      </c>
      <c r="P92" s="20">
        <v>0</v>
      </c>
      <c r="Q92" s="20">
        <v>0</v>
      </c>
      <c r="R92" s="20">
        <v>0</v>
      </c>
      <c r="S92" s="26">
        <v>4</v>
      </c>
      <c r="T92" s="20">
        <f t="shared" si="26"/>
        <v>0</v>
      </c>
      <c r="U92" s="20">
        <f t="shared" si="27"/>
        <v>-10</v>
      </c>
      <c r="V92" s="20">
        <f t="shared" si="28"/>
        <v>0</v>
      </c>
      <c r="W92" s="20">
        <f t="shared" si="20"/>
        <v>0</v>
      </c>
      <c r="X92" s="20">
        <f t="shared" si="21"/>
        <v>10</v>
      </c>
      <c r="Y92" s="20">
        <f t="shared" si="22"/>
        <v>0</v>
      </c>
      <c r="Z92" s="20">
        <f t="shared" si="23"/>
        <v>0</v>
      </c>
      <c r="AA92" s="20">
        <f t="shared" si="24"/>
        <v>0</v>
      </c>
      <c r="AB92" s="20">
        <f t="shared" si="25"/>
        <v>0</v>
      </c>
      <c r="AC92" s="17" t="str">
        <f t="shared" si="19"/>
        <v>Ok</v>
      </c>
    </row>
    <row r="93" spans="1:29" s="65" customFormat="1" x14ac:dyDescent="0.3">
      <c r="A93" s="17" t="s">
        <v>250</v>
      </c>
      <c r="B93" s="20">
        <v>0</v>
      </c>
      <c r="C93" s="20">
        <v>1000</v>
      </c>
      <c r="D93" s="20">
        <v>0</v>
      </c>
      <c r="E93" s="20">
        <v>997</v>
      </c>
      <c r="F93" s="20">
        <v>5</v>
      </c>
      <c r="G93" s="20">
        <v>0</v>
      </c>
      <c r="H93" s="20">
        <v>0</v>
      </c>
      <c r="I93" s="20">
        <v>0</v>
      </c>
      <c r="J93" s="26">
        <v>8</v>
      </c>
      <c r="K93" s="27">
        <v>0</v>
      </c>
      <c r="L93" s="20">
        <v>1005</v>
      </c>
      <c r="M93" s="20">
        <v>0</v>
      </c>
      <c r="N93" s="20">
        <v>997</v>
      </c>
      <c r="O93" s="20">
        <v>0</v>
      </c>
      <c r="P93" s="20">
        <v>0</v>
      </c>
      <c r="Q93" s="20">
        <v>0</v>
      </c>
      <c r="R93" s="20">
        <v>0</v>
      </c>
      <c r="S93" s="26">
        <v>8</v>
      </c>
      <c r="T93" s="20">
        <f t="shared" si="26"/>
        <v>0</v>
      </c>
      <c r="U93" s="20">
        <f t="shared" si="27"/>
        <v>-5</v>
      </c>
      <c r="V93" s="20">
        <f t="shared" si="28"/>
        <v>0</v>
      </c>
      <c r="W93" s="20">
        <f t="shared" si="20"/>
        <v>0</v>
      </c>
      <c r="X93" s="20">
        <f t="shared" si="21"/>
        <v>5</v>
      </c>
      <c r="Y93" s="20">
        <f t="shared" si="22"/>
        <v>0</v>
      </c>
      <c r="Z93" s="20">
        <f t="shared" si="23"/>
        <v>0</v>
      </c>
      <c r="AA93" s="20">
        <f t="shared" si="24"/>
        <v>0</v>
      </c>
      <c r="AB93" s="20">
        <f t="shared" si="25"/>
        <v>0</v>
      </c>
      <c r="AC93" s="17" t="str">
        <f t="shared" si="19"/>
        <v>Ok</v>
      </c>
    </row>
    <row r="94" spans="1:29" s="65" customFormat="1" x14ac:dyDescent="0.3">
      <c r="A94" s="17" t="s">
        <v>249</v>
      </c>
      <c r="B94" s="20">
        <v>0</v>
      </c>
      <c r="C94" s="20">
        <v>800</v>
      </c>
      <c r="D94" s="20">
        <v>0</v>
      </c>
      <c r="E94" s="20">
        <v>765</v>
      </c>
      <c r="F94" s="20">
        <v>0</v>
      </c>
      <c r="G94" s="20">
        <v>0</v>
      </c>
      <c r="H94" s="20">
        <v>0</v>
      </c>
      <c r="I94" s="20">
        <v>0</v>
      </c>
      <c r="J94" s="26">
        <v>35</v>
      </c>
      <c r="K94" s="27">
        <v>0</v>
      </c>
      <c r="L94" s="20">
        <v>800</v>
      </c>
      <c r="M94" s="20">
        <v>0</v>
      </c>
      <c r="N94" s="20">
        <v>765</v>
      </c>
      <c r="O94" s="20">
        <v>0</v>
      </c>
      <c r="P94" s="20">
        <v>0</v>
      </c>
      <c r="Q94" s="20">
        <v>0</v>
      </c>
      <c r="R94" s="20">
        <v>0</v>
      </c>
      <c r="S94" s="26">
        <v>35</v>
      </c>
      <c r="T94" s="20">
        <f t="shared" si="26"/>
        <v>0</v>
      </c>
      <c r="U94" s="20">
        <f t="shared" si="27"/>
        <v>0</v>
      </c>
      <c r="V94" s="20">
        <f t="shared" si="28"/>
        <v>0</v>
      </c>
      <c r="W94" s="20">
        <f t="shared" si="20"/>
        <v>0</v>
      </c>
      <c r="X94" s="20">
        <f t="shared" si="21"/>
        <v>0</v>
      </c>
      <c r="Y94" s="20">
        <f t="shared" si="22"/>
        <v>0</v>
      </c>
      <c r="Z94" s="20">
        <f t="shared" si="23"/>
        <v>0</v>
      </c>
      <c r="AA94" s="20">
        <f t="shared" si="24"/>
        <v>0</v>
      </c>
      <c r="AB94" s="20">
        <f t="shared" si="25"/>
        <v>0</v>
      </c>
      <c r="AC94" s="17" t="str">
        <f t="shared" si="19"/>
        <v>Ok</v>
      </c>
    </row>
    <row r="95" spans="1:29" s="65" customFormat="1" x14ac:dyDescent="0.3">
      <c r="A95" s="17" t="s">
        <v>283</v>
      </c>
      <c r="B95" s="20">
        <v>0</v>
      </c>
      <c r="C95" s="20">
        <v>105</v>
      </c>
      <c r="D95" s="20">
        <v>0</v>
      </c>
      <c r="E95" s="20">
        <v>141</v>
      </c>
      <c r="F95" s="20">
        <v>36</v>
      </c>
      <c r="G95" s="20">
        <v>0</v>
      </c>
      <c r="H95" s="20">
        <v>0</v>
      </c>
      <c r="I95" s="20">
        <v>0</v>
      </c>
      <c r="J95" s="26">
        <v>0</v>
      </c>
      <c r="K95" s="27">
        <v>0</v>
      </c>
      <c r="L95" s="20">
        <v>141</v>
      </c>
      <c r="M95" s="20">
        <v>0</v>
      </c>
      <c r="N95" s="20">
        <v>141</v>
      </c>
      <c r="O95" s="20">
        <v>0</v>
      </c>
      <c r="P95" s="20">
        <v>0</v>
      </c>
      <c r="Q95" s="20">
        <v>0</v>
      </c>
      <c r="R95" s="20">
        <v>0</v>
      </c>
      <c r="S95" s="26">
        <v>0</v>
      </c>
      <c r="T95" s="20">
        <f t="shared" si="26"/>
        <v>0</v>
      </c>
      <c r="U95" s="20">
        <f t="shared" si="27"/>
        <v>-36</v>
      </c>
      <c r="V95" s="20">
        <f t="shared" si="28"/>
        <v>0</v>
      </c>
      <c r="W95" s="20">
        <f t="shared" si="20"/>
        <v>0</v>
      </c>
      <c r="X95" s="20">
        <f t="shared" si="21"/>
        <v>36</v>
      </c>
      <c r="Y95" s="20">
        <f t="shared" si="22"/>
        <v>0</v>
      </c>
      <c r="Z95" s="20">
        <f t="shared" si="23"/>
        <v>0</v>
      </c>
      <c r="AA95" s="20">
        <f t="shared" si="24"/>
        <v>0</v>
      </c>
      <c r="AB95" s="20">
        <f t="shared" si="25"/>
        <v>0</v>
      </c>
      <c r="AC95" s="17" t="str">
        <f t="shared" si="19"/>
        <v>Ok</v>
      </c>
    </row>
    <row r="96" spans="1:29" x14ac:dyDescent="0.3">
      <c r="A96" s="17" t="s">
        <v>284</v>
      </c>
      <c r="B96" s="20">
        <v>0</v>
      </c>
      <c r="C96" s="20">
        <v>160</v>
      </c>
      <c r="D96" s="20">
        <v>0</v>
      </c>
      <c r="E96" s="20">
        <v>167</v>
      </c>
      <c r="F96" s="20">
        <v>7</v>
      </c>
      <c r="G96" s="20">
        <v>0</v>
      </c>
      <c r="H96" s="20">
        <v>0</v>
      </c>
      <c r="I96" s="20">
        <v>0</v>
      </c>
      <c r="J96" s="20">
        <v>0</v>
      </c>
      <c r="K96" s="27">
        <v>0</v>
      </c>
      <c r="L96" s="20">
        <v>167</v>
      </c>
      <c r="M96" s="20">
        <v>0</v>
      </c>
      <c r="N96" s="20">
        <v>167</v>
      </c>
      <c r="O96" s="20">
        <v>0</v>
      </c>
      <c r="P96" s="20">
        <v>0</v>
      </c>
      <c r="Q96" s="20">
        <v>0</v>
      </c>
      <c r="R96" s="20">
        <v>0</v>
      </c>
      <c r="S96" s="26">
        <v>0</v>
      </c>
      <c r="T96" s="20">
        <f t="shared" ref="T96:T106" si="29">B96-K96</f>
        <v>0</v>
      </c>
      <c r="U96" s="20">
        <f t="shared" si="0"/>
        <v>-7</v>
      </c>
      <c r="V96" s="20">
        <f t="shared" si="1"/>
        <v>0</v>
      </c>
      <c r="W96" s="20">
        <f t="shared" si="2"/>
        <v>0</v>
      </c>
      <c r="X96" s="20">
        <f t="shared" si="3"/>
        <v>7</v>
      </c>
      <c r="Y96" s="20">
        <f t="shared" si="4"/>
        <v>0</v>
      </c>
      <c r="Z96" s="20">
        <f t="shared" si="5"/>
        <v>0</v>
      </c>
      <c r="AA96" s="20">
        <f t="shared" si="6"/>
        <v>0</v>
      </c>
      <c r="AB96" s="20">
        <f t="shared" si="7"/>
        <v>0</v>
      </c>
      <c r="AC96" s="17" t="str">
        <f t="shared" ref="AC96:AC106" si="30">IF(AND(T96=0,AB96=0),"Ok","Issue")</f>
        <v>Ok</v>
      </c>
    </row>
    <row r="97" spans="1:29" x14ac:dyDescent="0.3">
      <c r="A97" s="17" t="s">
        <v>285</v>
      </c>
      <c r="B97" s="20">
        <v>0</v>
      </c>
      <c r="C97" s="20">
        <v>90</v>
      </c>
      <c r="D97" s="20">
        <v>0</v>
      </c>
      <c r="E97" s="20">
        <v>90</v>
      </c>
      <c r="F97" s="20">
        <v>0</v>
      </c>
      <c r="G97" s="20">
        <v>0</v>
      </c>
      <c r="H97" s="20">
        <v>0</v>
      </c>
      <c r="I97" s="20">
        <v>0</v>
      </c>
      <c r="J97" s="26">
        <v>0</v>
      </c>
      <c r="K97" s="27">
        <v>0</v>
      </c>
      <c r="L97" s="20">
        <v>90</v>
      </c>
      <c r="M97" s="20">
        <v>0</v>
      </c>
      <c r="N97" s="20">
        <v>90</v>
      </c>
      <c r="O97" s="20">
        <v>0</v>
      </c>
      <c r="P97" s="20">
        <v>0</v>
      </c>
      <c r="Q97" s="20">
        <v>0</v>
      </c>
      <c r="R97" s="20">
        <v>0</v>
      </c>
      <c r="S97" s="26">
        <v>0</v>
      </c>
      <c r="T97" s="20">
        <f t="shared" si="29"/>
        <v>0</v>
      </c>
      <c r="U97" s="20">
        <f t="shared" si="0"/>
        <v>0</v>
      </c>
      <c r="V97" s="20">
        <f t="shared" si="1"/>
        <v>0</v>
      </c>
      <c r="W97" s="20">
        <f t="shared" si="2"/>
        <v>0</v>
      </c>
      <c r="X97" s="20">
        <f t="shared" si="3"/>
        <v>0</v>
      </c>
      <c r="Y97" s="20">
        <f t="shared" si="4"/>
        <v>0</v>
      </c>
      <c r="Z97" s="20">
        <f t="shared" si="5"/>
        <v>0</v>
      </c>
      <c r="AA97" s="20">
        <f t="shared" si="6"/>
        <v>0</v>
      </c>
      <c r="AB97" s="20">
        <f t="shared" si="7"/>
        <v>0</v>
      </c>
      <c r="AC97" s="17" t="str">
        <f t="shared" si="30"/>
        <v>Ok</v>
      </c>
    </row>
    <row r="98" spans="1:29" x14ac:dyDescent="0.3">
      <c r="A98" s="17" t="s">
        <v>223</v>
      </c>
      <c r="B98" s="20">
        <v>0</v>
      </c>
      <c r="C98" s="20">
        <v>50</v>
      </c>
      <c r="D98" s="20">
        <v>0</v>
      </c>
      <c r="E98" s="20">
        <v>118</v>
      </c>
      <c r="F98" s="20">
        <v>0</v>
      </c>
      <c r="G98" s="20">
        <v>0</v>
      </c>
      <c r="H98" s="20">
        <v>0</v>
      </c>
      <c r="I98" s="20">
        <v>0</v>
      </c>
      <c r="J98" s="26">
        <v>-68</v>
      </c>
      <c r="K98" s="27">
        <v>0</v>
      </c>
      <c r="L98" s="20">
        <v>50</v>
      </c>
      <c r="M98" s="20">
        <v>0</v>
      </c>
      <c r="N98" s="20">
        <v>118</v>
      </c>
      <c r="O98" s="20">
        <v>0</v>
      </c>
      <c r="P98" s="20">
        <v>0</v>
      </c>
      <c r="Q98" s="20">
        <v>0</v>
      </c>
      <c r="R98" s="20">
        <v>0</v>
      </c>
      <c r="S98" s="26">
        <v>-68</v>
      </c>
      <c r="T98" s="20">
        <f t="shared" si="29"/>
        <v>0</v>
      </c>
      <c r="U98" s="20">
        <f t="shared" si="0"/>
        <v>0</v>
      </c>
      <c r="V98" s="20">
        <f t="shared" si="1"/>
        <v>0</v>
      </c>
      <c r="W98" s="20">
        <f t="shared" si="2"/>
        <v>0</v>
      </c>
      <c r="X98" s="20">
        <f t="shared" si="3"/>
        <v>0</v>
      </c>
      <c r="Y98" s="20">
        <f t="shared" si="4"/>
        <v>0</v>
      </c>
      <c r="Z98" s="20">
        <f t="shared" si="5"/>
        <v>0</v>
      </c>
      <c r="AA98" s="20">
        <f t="shared" si="6"/>
        <v>0</v>
      </c>
      <c r="AB98" s="20">
        <f t="shared" si="7"/>
        <v>0</v>
      </c>
      <c r="AC98" s="17" t="str">
        <f t="shared" si="30"/>
        <v>Ok</v>
      </c>
    </row>
    <row r="99" spans="1:29" x14ac:dyDescent="0.3">
      <c r="A99" s="17" t="s">
        <v>281</v>
      </c>
      <c r="B99" s="20">
        <v>0</v>
      </c>
      <c r="C99" s="20">
        <v>150</v>
      </c>
      <c r="D99" s="20">
        <v>0</v>
      </c>
      <c r="E99" s="20">
        <v>81</v>
      </c>
      <c r="F99" s="20">
        <v>1</v>
      </c>
      <c r="G99" s="20">
        <v>0</v>
      </c>
      <c r="H99" s="20">
        <v>0</v>
      </c>
      <c r="I99" s="20">
        <v>0</v>
      </c>
      <c r="J99" s="26">
        <v>70</v>
      </c>
      <c r="K99" s="27">
        <v>0</v>
      </c>
      <c r="L99" s="20">
        <v>151</v>
      </c>
      <c r="M99" s="20">
        <v>0</v>
      </c>
      <c r="N99" s="20">
        <v>81</v>
      </c>
      <c r="O99" s="20">
        <v>0</v>
      </c>
      <c r="P99" s="20">
        <v>0</v>
      </c>
      <c r="Q99" s="20">
        <v>0</v>
      </c>
      <c r="R99" s="20">
        <v>0</v>
      </c>
      <c r="S99" s="26">
        <v>70</v>
      </c>
      <c r="T99" s="20">
        <f t="shared" si="29"/>
        <v>0</v>
      </c>
      <c r="U99" s="20">
        <f t="shared" si="0"/>
        <v>-1</v>
      </c>
      <c r="V99" s="20">
        <f t="shared" si="1"/>
        <v>0</v>
      </c>
      <c r="W99" s="20">
        <f t="shared" si="2"/>
        <v>0</v>
      </c>
      <c r="X99" s="20">
        <f t="shared" si="3"/>
        <v>1</v>
      </c>
      <c r="Y99" s="20">
        <f t="shared" si="4"/>
        <v>0</v>
      </c>
      <c r="Z99" s="20">
        <f t="shared" si="5"/>
        <v>0</v>
      </c>
      <c r="AA99" s="20">
        <f t="shared" si="6"/>
        <v>0</v>
      </c>
      <c r="AB99" s="20">
        <f t="shared" si="7"/>
        <v>0</v>
      </c>
      <c r="AC99" s="17" t="str">
        <f t="shared" si="30"/>
        <v>Ok</v>
      </c>
    </row>
    <row r="100" spans="1:29" x14ac:dyDescent="0.3">
      <c r="A100" s="17" t="s">
        <v>261</v>
      </c>
      <c r="B100" s="20">
        <v>15</v>
      </c>
      <c r="C100" s="20">
        <v>40</v>
      </c>
      <c r="D100" s="20">
        <v>0</v>
      </c>
      <c r="E100" s="20">
        <v>26</v>
      </c>
      <c r="F100" s="20">
        <v>0</v>
      </c>
      <c r="G100" s="20">
        <v>0</v>
      </c>
      <c r="H100" s="20">
        <v>0</v>
      </c>
      <c r="I100" s="20">
        <v>0</v>
      </c>
      <c r="J100" s="26">
        <v>29</v>
      </c>
      <c r="K100" s="27">
        <v>15</v>
      </c>
      <c r="L100" s="20">
        <v>40</v>
      </c>
      <c r="M100" s="20">
        <v>0</v>
      </c>
      <c r="N100" s="20">
        <v>26</v>
      </c>
      <c r="O100" s="20">
        <v>0</v>
      </c>
      <c r="P100" s="20">
        <v>0</v>
      </c>
      <c r="Q100" s="20">
        <v>0</v>
      </c>
      <c r="R100" s="20">
        <v>0</v>
      </c>
      <c r="S100" s="26">
        <v>29</v>
      </c>
      <c r="T100" s="20">
        <f t="shared" si="29"/>
        <v>0</v>
      </c>
      <c r="U100" s="20">
        <f t="shared" si="0"/>
        <v>0</v>
      </c>
      <c r="V100" s="20">
        <f t="shared" si="1"/>
        <v>0</v>
      </c>
      <c r="W100" s="20">
        <f t="shared" si="2"/>
        <v>0</v>
      </c>
      <c r="X100" s="20">
        <f t="shared" si="3"/>
        <v>0</v>
      </c>
      <c r="Y100" s="20">
        <f t="shared" si="4"/>
        <v>0</v>
      </c>
      <c r="Z100" s="20">
        <f t="shared" si="5"/>
        <v>0</v>
      </c>
      <c r="AA100" s="20">
        <f t="shared" si="6"/>
        <v>0</v>
      </c>
      <c r="AB100" s="20">
        <f t="shared" si="7"/>
        <v>0</v>
      </c>
      <c r="AC100" s="17" t="str">
        <f t="shared" si="30"/>
        <v>Ok</v>
      </c>
    </row>
    <row r="101" spans="1:29" x14ac:dyDescent="0.3">
      <c r="A101" s="17" t="s">
        <v>277</v>
      </c>
      <c r="B101" s="20">
        <v>0</v>
      </c>
      <c r="C101" s="20">
        <v>30</v>
      </c>
      <c r="D101" s="20">
        <v>0</v>
      </c>
      <c r="E101" s="20">
        <v>26</v>
      </c>
      <c r="F101" s="20">
        <v>0</v>
      </c>
      <c r="G101" s="20">
        <v>0</v>
      </c>
      <c r="H101" s="20">
        <v>0</v>
      </c>
      <c r="I101" s="20">
        <v>0</v>
      </c>
      <c r="J101" s="26">
        <v>4</v>
      </c>
      <c r="K101" s="27">
        <v>0</v>
      </c>
      <c r="L101" s="20">
        <v>30</v>
      </c>
      <c r="M101" s="20">
        <v>0</v>
      </c>
      <c r="N101" s="20">
        <v>26</v>
      </c>
      <c r="O101" s="20">
        <v>0</v>
      </c>
      <c r="P101" s="20">
        <v>0</v>
      </c>
      <c r="Q101" s="20">
        <v>0</v>
      </c>
      <c r="R101" s="20">
        <v>0</v>
      </c>
      <c r="S101" s="26">
        <v>4</v>
      </c>
      <c r="T101" s="20">
        <f t="shared" si="29"/>
        <v>0</v>
      </c>
      <c r="U101" s="20">
        <f t="shared" si="0"/>
        <v>0</v>
      </c>
      <c r="V101" s="20">
        <f t="shared" si="1"/>
        <v>0</v>
      </c>
      <c r="W101" s="20">
        <f t="shared" si="2"/>
        <v>0</v>
      </c>
      <c r="X101" s="20">
        <f t="shared" si="3"/>
        <v>0</v>
      </c>
      <c r="Y101" s="20">
        <f t="shared" si="4"/>
        <v>0</v>
      </c>
      <c r="Z101" s="20">
        <f t="shared" si="5"/>
        <v>0</v>
      </c>
      <c r="AA101" s="20">
        <f t="shared" si="6"/>
        <v>0</v>
      </c>
      <c r="AB101" s="20">
        <f t="shared" si="7"/>
        <v>0</v>
      </c>
      <c r="AC101" s="17" t="str">
        <f t="shared" si="30"/>
        <v>Ok</v>
      </c>
    </row>
    <row r="102" spans="1:29" x14ac:dyDescent="0.3">
      <c r="A102" s="17" t="s">
        <v>278</v>
      </c>
      <c r="B102" s="20">
        <v>0</v>
      </c>
      <c r="C102" s="20">
        <v>1160</v>
      </c>
      <c r="D102" s="20">
        <v>0</v>
      </c>
      <c r="E102" s="20">
        <v>995</v>
      </c>
      <c r="F102" s="20">
        <v>1</v>
      </c>
      <c r="G102" s="20">
        <v>0</v>
      </c>
      <c r="H102" s="20">
        <v>0</v>
      </c>
      <c r="I102" s="20">
        <v>0</v>
      </c>
      <c r="J102" s="26">
        <v>166</v>
      </c>
      <c r="K102" s="27">
        <v>0</v>
      </c>
      <c r="L102" s="20">
        <v>1161</v>
      </c>
      <c r="M102" s="20">
        <v>0</v>
      </c>
      <c r="N102" s="20">
        <v>995</v>
      </c>
      <c r="O102" s="20">
        <v>0</v>
      </c>
      <c r="P102" s="20">
        <v>0</v>
      </c>
      <c r="Q102" s="20">
        <v>0</v>
      </c>
      <c r="R102" s="20">
        <v>0</v>
      </c>
      <c r="S102" s="26">
        <v>166</v>
      </c>
      <c r="T102" s="20">
        <f t="shared" si="29"/>
        <v>0</v>
      </c>
      <c r="U102" s="20">
        <f t="shared" si="0"/>
        <v>-1</v>
      </c>
      <c r="V102" s="20">
        <f t="shared" si="1"/>
        <v>0</v>
      </c>
      <c r="W102" s="20">
        <f t="shared" si="2"/>
        <v>0</v>
      </c>
      <c r="X102" s="20">
        <f t="shared" si="3"/>
        <v>1</v>
      </c>
      <c r="Y102" s="20">
        <f t="shared" si="4"/>
        <v>0</v>
      </c>
      <c r="Z102" s="20">
        <f t="shared" si="5"/>
        <v>0</v>
      </c>
      <c r="AA102" s="20">
        <f t="shared" si="6"/>
        <v>0</v>
      </c>
      <c r="AB102" s="20">
        <f t="shared" si="7"/>
        <v>0</v>
      </c>
      <c r="AC102" s="17" t="str">
        <f t="shared" si="30"/>
        <v>Ok</v>
      </c>
    </row>
    <row r="103" spans="1:29" x14ac:dyDescent="0.3">
      <c r="A103" s="17" t="s">
        <v>276</v>
      </c>
      <c r="B103" s="20">
        <v>0</v>
      </c>
      <c r="C103" s="20">
        <v>9150</v>
      </c>
      <c r="D103" s="20">
        <v>0</v>
      </c>
      <c r="E103" s="20">
        <v>4322</v>
      </c>
      <c r="F103" s="20">
        <v>4</v>
      </c>
      <c r="G103" s="20">
        <v>0</v>
      </c>
      <c r="H103" s="20">
        <v>0</v>
      </c>
      <c r="I103" s="20">
        <v>0</v>
      </c>
      <c r="J103" s="26">
        <v>4832</v>
      </c>
      <c r="K103" s="27">
        <v>0</v>
      </c>
      <c r="L103" s="20">
        <v>9154</v>
      </c>
      <c r="M103" s="20">
        <v>0</v>
      </c>
      <c r="N103" s="20">
        <v>4322</v>
      </c>
      <c r="O103" s="20">
        <v>0</v>
      </c>
      <c r="P103" s="20">
        <v>0</v>
      </c>
      <c r="Q103" s="20">
        <v>0</v>
      </c>
      <c r="R103" s="20">
        <v>0</v>
      </c>
      <c r="S103" s="26">
        <v>4832</v>
      </c>
      <c r="T103" s="20">
        <f t="shared" si="29"/>
        <v>0</v>
      </c>
      <c r="U103" s="20">
        <f t="shared" si="0"/>
        <v>-4</v>
      </c>
      <c r="V103" s="20">
        <f t="shared" si="1"/>
        <v>0</v>
      </c>
      <c r="W103" s="20">
        <f t="shared" si="2"/>
        <v>0</v>
      </c>
      <c r="X103" s="20">
        <f t="shared" si="3"/>
        <v>4</v>
      </c>
      <c r="Y103" s="20">
        <f t="shared" si="4"/>
        <v>0</v>
      </c>
      <c r="Z103" s="20">
        <f t="shared" si="5"/>
        <v>0</v>
      </c>
      <c r="AA103" s="20">
        <f t="shared" si="6"/>
        <v>0</v>
      </c>
      <c r="AB103" s="20">
        <f t="shared" si="7"/>
        <v>0</v>
      </c>
      <c r="AC103" s="17" t="str">
        <f t="shared" si="30"/>
        <v>Ok</v>
      </c>
    </row>
    <row r="104" spans="1:29" x14ac:dyDescent="0.3">
      <c r="A104" s="17" t="s">
        <v>243</v>
      </c>
      <c r="B104" s="20">
        <v>25</v>
      </c>
      <c r="C104" s="20">
        <v>200</v>
      </c>
      <c r="D104" s="20">
        <v>0</v>
      </c>
      <c r="E104" s="20">
        <v>204</v>
      </c>
      <c r="F104" s="20">
        <v>0</v>
      </c>
      <c r="G104" s="20">
        <v>0</v>
      </c>
      <c r="H104" s="20">
        <v>0</v>
      </c>
      <c r="I104" s="20">
        <v>0</v>
      </c>
      <c r="J104" s="26">
        <v>21</v>
      </c>
      <c r="K104" s="27">
        <v>25</v>
      </c>
      <c r="L104" s="20">
        <v>200</v>
      </c>
      <c r="M104" s="20">
        <v>0</v>
      </c>
      <c r="N104" s="20">
        <v>204</v>
      </c>
      <c r="O104" s="20">
        <v>0</v>
      </c>
      <c r="P104" s="20">
        <v>0</v>
      </c>
      <c r="Q104" s="20">
        <v>0</v>
      </c>
      <c r="R104" s="20">
        <v>0</v>
      </c>
      <c r="S104" s="26">
        <v>21</v>
      </c>
      <c r="T104" s="20">
        <f t="shared" si="29"/>
        <v>0</v>
      </c>
      <c r="U104" s="20">
        <f t="shared" si="0"/>
        <v>0</v>
      </c>
      <c r="V104" s="20">
        <f t="shared" si="1"/>
        <v>0</v>
      </c>
      <c r="W104" s="20">
        <f t="shared" si="2"/>
        <v>0</v>
      </c>
      <c r="X104" s="20">
        <f t="shared" si="3"/>
        <v>0</v>
      </c>
      <c r="Y104" s="20">
        <f t="shared" si="4"/>
        <v>0</v>
      </c>
      <c r="Z104" s="20">
        <f t="shared" si="5"/>
        <v>0</v>
      </c>
      <c r="AA104" s="20">
        <f t="shared" si="6"/>
        <v>0</v>
      </c>
      <c r="AB104" s="20">
        <f t="shared" si="7"/>
        <v>0</v>
      </c>
      <c r="AC104" s="17" t="str">
        <f t="shared" si="30"/>
        <v>Ok</v>
      </c>
    </row>
    <row r="105" spans="1:29" x14ac:dyDescent="0.3">
      <c r="A105" s="17" t="s">
        <v>227</v>
      </c>
      <c r="B105" s="20">
        <v>0</v>
      </c>
      <c r="C105" s="20"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6">
        <v>0</v>
      </c>
      <c r="K105" s="27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6">
        <v>0</v>
      </c>
      <c r="T105" s="20">
        <f t="shared" si="29"/>
        <v>0</v>
      </c>
      <c r="U105" s="20">
        <f t="shared" si="0"/>
        <v>0</v>
      </c>
      <c r="V105" s="20">
        <f t="shared" si="1"/>
        <v>0</v>
      </c>
      <c r="W105" s="20">
        <f t="shared" si="2"/>
        <v>0</v>
      </c>
      <c r="X105" s="20">
        <f t="shared" si="3"/>
        <v>0</v>
      </c>
      <c r="Y105" s="20">
        <f t="shared" si="4"/>
        <v>0</v>
      </c>
      <c r="Z105" s="20">
        <f t="shared" si="5"/>
        <v>0</v>
      </c>
      <c r="AA105" s="20">
        <f t="shared" si="6"/>
        <v>0</v>
      </c>
      <c r="AB105" s="20">
        <f t="shared" si="7"/>
        <v>0</v>
      </c>
      <c r="AC105" s="17" t="str">
        <f t="shared" si="30"/>
        <v>Ok</v>
      </c>
    </row>
    <row r="106" spans="1:29" ht="15" thickBot="1" x14ac:dyDescent="0.35">
      <c r="A106" s="17" t="s">
        <v>248</v>
      </c>
      <c r="B106" s="20">
        <v>0</v>
      </c>
      <c r="C106" s="20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6">
        <v>0</v>
      </c>
      <c r="K106" s="27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6">
        <v>0</v>
      </c>
      <c r="T106" s="20">
        <f t="shared" si="29"/>
        <v>0</v>
      </c>
      <c r="U106" s="20">
        <f t="shared" si="0"/>
        <v>0</v>
      </c>
      <c r="V106" s="20">
        <f t="shared" si="1"/>
        <v>0</v>
      </c>
      <c r="W106" s="20">
        <f t="shared" si="2"/>
        <v>0</v>
      </c>
      <c r="X106" s="20">
        <f t="shared" si="3"/>
        <v>0</v>
      </c>
      <c r="Y106" s="20">
        <f t="shared" si="4"/>
        <v>0</v>
      </c>
      <c r="Z106" s="20">
        <f t="shared" si="5"/>
        <v>0</v>
      </c>
      <c r="AA106" s="20">
        <f t="shared" si="6"/>
        <v>0</v>
      </c>
      <c r="AB106" s="20">
        <f t="shared" si="7"/>
        <v>0</v>
      </c>
      <c r="AC106" s="17" t="str">
        <f t="shared" si="30"/>
        <v>Ok</v>
      </c>
    </row>
    <row r="107" spans="1:29" s="37" customFormat="1" ht="16.2" thickBot="1" x14ac:dyDescent="0.35">
      <c r="A107" s="32" t="s">
        <v>19</v>
      </c>
      <c r="B107" s="33">
        <f>SUM(B4:B106)</f>
        <v>3177</v>
      </c>
      <c r="C107" s="33">
        <f>SUM(C4:C106)</f>
        <v>56951</v>
      </c>
      <c r="D107" s="33">
        <f>SUM(D4:D106)</f>
        <v>0</v>
      </c>
      <c r="E107" s="33">
        <f>SUM(E4:E106)</f>
        <v>50144</v>
      </c>
      <c r="F107" s="33">
        <f>SUM(F4:F106)</f>
        <v>355</v>
      </c>
      <c r="G107" s="33">
        <f>SUM(G4:G106)</f>
        <v>0</v>
      </c>
      <c r="H107" s="33">
        <f>SUM(H4:H106)</f>
        <v>0</v>
      </c>
      <c r="I107" s="33">
        <f>SUM(I4:I106)</f>
        <v>0</v>
      </c>
      <c r="J107" s="34">
        <f>SUM(J4:J106)</f>
        <v>10339</v>
      </c>
      <c r="K107" s="35">
        <f>SUM(K4:K106)</f>
        <v>3177</v>
      </c>
      <c r="L107" s="33">
        <f>SUM(L4:L106)</f>
        <v>57326</v>
      </c>
      <c r="M107" s="33">
        <f>SUM(M4:M106)</f>
        <v>0</v>
      </c>
      <c r="N107" s="33">
        <f>SUM(N4:N106)</f>
        <v>50164</v>
      </c>
      <c r="O107" s="33">
        <f>SUM(O4:O106)</f>
        <v>0</v>
      </c>
      <c r="P107" s="33">
        <f>SUM(P4:P106)</f>
        <v>0</v>
      </c>
      <c r="Q107" s="33">
        <f>SUM(Q4:Q106)</f>
        <v>0</v>
      </c>
      <c r="R107" s="33">
        <f>SUM(R4:R106)</f>
        <v>0</v>
      </c>
      <c r="S107" s="34">
        <f>SUM(S4:S106)</f>
        <v>10339</v>
      </c>
      <c r="T107" s="33">
        <f>SUM(T4:T106)</f>
        <v>0</v>
      </c>
      <c r="U107" s="33">
        <f>SUM(U4:U106)</f>
        <v>-375</v>
      </c>
      <c r="V107" s="33">
        <f>SUM(V4:V106)</f>
        <v>0</v>
      </c>
      <c r="W107" s="33">
        <f>SUM(W4:W106)</f>
        <v>-20</v>
      </c>
      <c r="X107" s="33">
        <f>SUM(X4:X106)</f>
        <v>355</v>
      </c>
      <c r="Y107" s="33">
        <f>SUM(Y4:Y106)</f>
        <v>0</v>
      </c>
      <c r="Z107" s="33">
        <f>SUM(Z4:Z106)</f>
        <v>0</v>
      </c>
      <c r="AA107" s="33">
        <f>SUM(AA4:AA106)</f>
        <v>0</v>
      </c>
      <c r="AB107" s="34">
        <f>SUM(AB4:AB106)</f>
        <v>0</v>
      </c>
      <c r="AC107" s="36"/>
    </row>
  </sheetData>
  <mergeCells count="3">
    <mergeCell ref="B1:J1"/>
    <mergeCell ref="K1:S1"/>
    <mergeCell ref="T1:AB1"/>
  </mergeCells>
  <conditionalFormatting sqref="A96">
    <cfRule type="duplicateValues" dxfId="12" priority="11"/>
  </conditionalFormatting>
  <conditionalFormatting sqref="A97:A106">
    <cfRule type="duplicateValues" dxfId="11" priority="10"/>
  </conditionalFormatting>
  <conditionalFormatting sqref="A4">
    <cfRule type="duplicateValues" dxfId="10" priority="21"/>
  </conditionalFormatting>
  <conditionalFormatting sqref="A107:A1048576 A1:A3">
    <cfRule type="duplicateValues" dxfId="9" priority="41"/>
  </conditionalFormatting>
  <conditionalFormatting sqref="A69:A81">
    <cfRule type="duplicateValues" dxfId="8" priority="8"/>
  </conditionalFormatting>
  <conditionalFormatting sqref="A56:A68">
    <cfRule type="duplicateValues" dxfId="7" priority="7"/>
  </conditionalFormatting>
  <conditionalFormatting sqref="A43:A55">
    <cfRule type="duplicateValues" dxfId="6" priority="6"/>
  </conditionalFormatting>
  <conditionalFormatting sqref="A30:A42">
    <cfRule type="duplicateValues" dxfId="5" priority="5"/>
  </conditionalFormatting>
  <conditionalFormatting sqref="A17:A29">
    <cfRule type="duplicateValues" dxfId="4" priority="4"/>
  </conditionalFormatting>
  <conditionalFormatting sqref="A83:A94">
    <cfRule type="duplicateValues" dxfId="3" priority="3"/>
  </conditionalFormatting>
  <conditionalFormatting sqref="A5">
    <cfRule type="duplicateValues" dxfId="2" priority="2"/>
  </conditionalFormatting>
  <conditionalFormatting sqref="A6:A15">
    <cfRule type="duplicateValues" dxfId="1" priority="1"/>
  </conditionalFormatting>
  <conditionalFormatting sqref="A82 A95 A16">
    <cfRule type="duplicateValues" dxfId="0" priority="9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2021-07-12T08:58:12Z</dcterms:modified>
</cp:coreProperties>
</file>