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7 JULY 2021\9061548-MAHAJAN KRISHI KENDRA\"/>
    </mc:Choice>
  </mc:AlternateContent>
  <xr:revisionPtr revIDLastSave="0" documentId="13_ncr:1_{49AC176A-898D-437B-AF31-E6905609F4CA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working'!$A$1:$G$108</definedName>
    <definedName name="_xlnm._FilterDatabase" localSheetId="5" hidden="1">Reco!$A$3:$AC$109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2" r:id="rId9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" i="6"/>
  <c r="X95" i="4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U37" i="4" s="1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AB25" i="4" s="1"/>
  <c r="H22" i="2"/>
  <c r="F22" i="2"/>
  <c r="E22" i="2"/>
  <c r="T25" i="4" s="1"/>
  <c r="M21" i="2"/>
  <c r="H21" i="2"/>
  <c r="F21" i="2"/>
  <c r="E21" i="2"/>
  <c r="M20" i="2"/>
  <c r="H20" i="2"/>
  <c r="F20" i="2"/>
  <c r="U21" i="4" s="1"/>
  <c r="E20" i="2"/>
  <c r="M19" i="2"/>
  <c r="H19" i="2"/>
  <c r="F19" i="2"/>
  <c r="E19" i="2"/>
  <c r="M18" i="2"/>
  <c r="H18" i="2"/>
  <c r="W22" i="4" s="1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U17" i="4" s="1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X74" i="4" l="1"/>
  <c r="Z79" i="4"/>
  <c r="Z83" i="4"/>
  <c r="X86" i="4"/>
  <c r="Z87" i="4"/>
  <c r="X90" i="4"/>
  <c r="X94" i="4"/>
  <c r="Z95" i="4"/>
  <c r="W73" i="4"/>
  <c r="W93" i="4"/>
  <c r="Z23" i="4"/>
  <c r="V40" i="4"/>
  <c r="V56" i="4"/>
  <c r="V88" i="4"/>
  <c r="V92" i="4"/>
  <c r="Y21" i="4"/>
  <c r="AA26" i="4"/>
  <c r="Y73" i="4"/>
  <c r="Y85" i="4"/>
  <c r="Y93" i="4"/>
  <c r="W41" i="4"/>
  <c r="W49" i="4"/>
  <c r="W85" i="4"/>
  <c r="X47" i="4"/>
  <c r="Z48" i="4"/>
  <c r="Z64" i="4"/>
  <c r="Z72" i="4"/>
  <c r="X75" i="4"/>
  <c r="Z76" i="4"/>
  <c r="Z80" i="4"/>
  <c r="X83" i="4"/>
  <c r="Z84" i="4"/>
  <c r="X87" i="4"/>
  <c r="Z88" i="4"/>
  <c r="X91" i="4"/>
  <c r="Z92" i="4"/>
  <c r="Z26" i="4"/>
  <c r="V81" i="4"/>
  <c r="V85" i="4"/>
  <c r="V89" i="4"/>
  <c r="V93" i="4"/>
  <c r="V91" i="4"/>
  <c r="Y12" i="4"/>
  <c r="AA85" i="4"/>
  <c r="Y88" i="4"/>
  <c r="AA89" i="4"/>
  <c r="Y92" i="4"/>
  <c r="AA93" i="4"/>
  <c r="T23" i="4"/>
  <c r="V46" i="4"/>
  <c r="V54" i="4"/>
  <c r="V90" i="4"/>
  <c r="V94" i="4"/>
  <c r="U55" i="4"/>
  <c r="AA11" i="4"/>
  <c r="Y66" i="4"/>
  <c r="X37" i="4"/>
  <c r="Z50" i="4"/>
  <c r="Y36" i="4"/>
  <c r="Y56" i="4"/>
  <c r="X92" i="4"/>
  <c r="Z93" i="4"/>
  <c r="Y39" i="4"/>
  <c r="V53" i="4"/>
  <c r="Y83" i="4"/>
  <c r="Y87" i="4"/>
  <c r="Y91" i="4"/>
  <c r="Y95" i="4"/>
  <c r="AA9" i="4"/>
  <c r="Z17" i="4"/>
  <c r="Z25" i="4"/>
  <c r="X32" i="4"/>
  <c r="X36" i="4"/>
  <c r="Y41" i="4"/>
  <c r="AA42" i="4"/>
  <c r="Y49" i="4"/>
  <c r="AA50" i="4"/>
  <c r="Z62" i="4"/>
  <c r="X65" i="4"/>
  <c r="Z66" i="4"/>
  <c r="Y70" i="4"/>
  <c r="Y28" i="4"/>
  <c r="AA29" i="4"/>
  <c r="AA37" i="4"/>
  <c r="X40" i="4"/>
  <c r="U96" i="4"/>
  <c r="U105" i="4"/>
  <c r="Y11" i="4"/>
  <c r="X23" i="4"/>
  <c r="Y52" i="4"/>
  <c r="AA53" i="4"/>
  <c r="W97" i="4"/>
  <c r="W103" i="4"/>
  <c r="W105" i="4"/>
  <c r="Y64" i="4"/>
  <c r="X68" i="4"/>
  <c r="Z69" i="4"/>
  <c r="AC25" i="4"/>
  <c r="Y14" i="4"/>
  <c r="AA15" i="4"/>
  <c r="AA19" i="4"/>
  <c r="Y22" i="4"/>
  <c r="AA23" i="4"/>
  <c r="Y26" i="4"/>
  <c r="Y34" i="4"/>
  <c r="Z47" i="4"/>
  <c r="X50" i="4"/>
  <c r="V78" i="4"/>
  <c r="V82" i="4"/>
  <c r="X29" i="4"/>
  <c r="X33" i="4"/>
  <c r="Y46" i="4"/>
  <c r="V69" i="4"/>
  <c r="AA44" i="4"/>
  <c r="Z57" i="4"/>
  <c r="X60" i="4"/>
  <c r="AA66" i="4"/>
  <c r="X69" i="4"/>
  <c r="Z70" i="4"/>
  <c r="Y74" i="4"/>
  <c r="AA75" i="4"/>
  <c r="Y78" i="4"/>
  <c r="AA79" i="4"/>
  <c r="Y82" i="4"/>
  <c r="AA83" i="4"/>
  <c r="AA87" i="4"/>
  <c r="Y90" i="4"/>
  <c r="AA91" i="4"/>
  <c r="AA95" i="4"/>
  <c r="AA13" i="4"/>
  <c r="AA17" i="4"/>
  <c r="Y20" i="4"/>
  <c r="AA21" i="4"/>
  <c r="Y24" i="4"/>
  <c r="AA25" i="4"/>
  <c r="Y33" i="4"/>
  <c r="AA39" i="4"/>
  <c r="X42" i="4"/>
  <c r="Y60" i="4"/>
  <c r="Z78" i="4"/>
  <c r="Z82" i="4"/>
  <c r="Z86" i="4"/>
  <c r="Z90" i="4"/>
  <c r="Y10" i="4"/>
  <c r="V14" i="4"/>
  <c r="V22" i="4"/>
  <c r="X22" i="4"/>
  <c r="Z36" i="4"/>
  <c r="Z68" i="4"/>
  <c r="V71" i="4"/>
  <c r="Y76" i="4"/>
  <c r="V79" i="4"/>
  <c r="T96" i="4"/>
  <c r="T99" i="4"/>
  <c r="T105" i="4"/>
  <c r="Y19" i="4"/>
  <c r="V30" i="4"/>
  <c r="X30" i="4"/>
  <c r="AA33" i="4"/>
  <c r="Z46" i="4"/>
  <c r="AA47" i="4"/>
  <c r="Z55" i="4"/>
  <c r="V61" i="4"/>
  <c r="Y62" i="4"/>
  <c r="W16" i="4"/>
  <c r="Z44" i="4"/>
  <c r="AA49" i="4"/>
  <c r="X13" i="4"/>
  <c r="X20" i="4"/>
  <c r="V24" i="4"/>
  <c r="X25" i="4"/>
  <c r="X28" i="4"/>
  <c r="Y30" i="4"/>
  <c r="AA31" i="4"/>
  <c r="AA41" i="4"/>
  <c r="V42" i="4"/>
  <c r="Z53" i="4"/>
  <c r="AB103" i="4"/>
  <c r="AB105" i="4"/>
  <c r="Z16" i="4"/>
  <c r="U19" i="4"/>
  <c r="X38" i="4"/>
  <c r="Z39" i="4"/>
  <c r="X43" i="4"/>
  <c r="Y44" i="4"/>
  <c r="AA45" i="4"/>
  <c r="Y54" i="4"/>
  <c r="X58" i="4"/>
  <c r="Z59" i="4"/>
  <c r="Y68" i="4"/>
  <c r="X72" i="4"/>
  <c r="V75" i="4"/>
  <c r="Z77" i="4"/>
  <c r="Z81" i="4"/>
  <c r="V83" i="4"/>
  <c r="Z85" i="4"/>
  <c r="Y89" i="4"/>
  <c r="AB97" i="4"/>
  <c r="T100" i="4"/>
  <c r="V13" i="4"/>
  <c r="Y16" i="4"/>
  <c r="Z30" i="4"/>
  <c r="Z31" i="4"/>
  <c r="V33" i="4"/>
  <c r="Y38" i="4"/>
  <c r="Y48" i="4"/>
  <c r="Z54" i="4"/>
  <c r="AA59" i="4"/>
  <c r="V65" i="4"/>
  <c r="Y72" i="4"/>
  <c r="AA76" i="4"/>
  <c r="AA77" i="4"/>
  <c r="Y80" i="4"/>
  <c r="AA81" i="4"/>
  <c r="Y84" i="4"/>
  <c r="AA84" i="4"/>
  <c r="X88" i="4"/>
  <c r="Z89" i="4"/>
  <c r="X93" i="4"/>
  <c r="Z94" i="4"/>
  <c r="W13" i="4"/>
  <c r="W34" i="4"/>
  <c r="X41" i="4"/>
  <c r="Z42" i="4"/>
  <c r="AA52" i="4"/>
  <c r="AA88" i="4"/>
  <c r="W100" i="4"/>
  <c r="W108" i="4"/>
  <c r="Z9" i="4"/>
  <c r="X12" i="4"/>
  <c r="Z14" i="4"/>
  <c r="Z15" i="4"/>
  <c r="AA16" i="4"/>
  <c r="V17" i="4"/>
  <c r="X18" i="4"/>
  <c r="AA30" i="4"/>
  <c r="X34" i="4"/>
  <c r="X35" i="4"/>
  <c r="AA38" i="4"/>
  <c r="U39" i="4"/>
  <c r="AA43" i="4"/>
  <c r="V49" i="4"/>
  <c r="Y50" i="4"/>
  <c r="X51" i="4"/>
  <c r="Z52" i="4"/>
  <c r="Z56" i="4"/>
  <c r="V59" i="4"/>
  <c r="V64" i="4"/>
  <c r="V73" i="4"/>
  <c r="V77" i="4"/>
  <c r="U85" i="4"/>
  <c r="V86" i="4"/>
  <c r="W26" i="4"/>
  <c r="V31" i="4"/>
  <c r="V63" i="4"/>
  <c r="Z12" i="4"/>
  <c r="X24" i="4"/>
  <c r="Z32" i="4"/>
  <c r="U43" i="4"/>
  <c r="AA82" i="4"/>
  <c r="V9" i="4"/>
  <c r="AA14" i="4"/>
  <c r="V15" i="4"/>
  <c r="V16" i="4"/>
  <c r="Y18" i="4"/>
  <c r="AA20" i="4"/>
  <c r="Y27" i="4"/>
  <c r="AA27" i="4"/>
  <c r="Y32" i="4"/>
  <c r="Z33" i="4"/>
  <c r="AA34" i="4"/>
  <c r="AA35" i="4"/>
  <c r="V37" i="4"/>
  <c r="Y40" i="4"/>
  <c r="Z41" i="4"/>
  <c r="V43" i="4"/>
  <c r="V48" i="4"/>
  <c r="AA51" i="4"/>
  <c r="Y55" i="4"/>
  <c r="AA56" i="4"/>
  <c r="V58" i="4"/>
  <c r="V62" i="4"/>
  <c r="Z65" i="4"/>
  <c r="V67" i="4"/>
  <c r="AA70" i="4"/>
  <c r="Z74" i="4"/>
  <c r="V80" i="4"/>
  <c r="V84" i="4"/>
  <c r="X85" i="4"/>
  <c r="U29" i="4"/>
  <c r="W28" i="4"/>
  <c r="W12" i="4"/>
  <c r="W32" i="4"/>
  <c r="U9" i="4"/>
  <c r="AB80" i="4"/>
  <c r="W15" i="4"/>
  <c r="Z40" i="4"/>
  <c r="T44" i="4"/>
  <c r="T46" i="4"/>
  <c r="T48" i="4"/>
  <c r="T49" i="4"/>
  <c r="T51" i="4"/>
  <c r="T57" i="4"/>
  <c r="T59" i="4"/>
  <c r="T61" i="4"/>
  <c r="T67" i="4"/>
  <c r="T64" i="4"/>
  <c r="T75" i="4"/>
  <c r="T81" i="4"/>
  <c r="T78" i="4"/>
  <c r="T76" i="4"/>
  <c r="T84" i="4"/>
  <c r="T90" i="4"/>
  <c r="T108" i="4"/>
  <c r="T65" i="4"/>
  <c r="T92" i="4"/>
  <c r="T63" i="4"/>
  <c r="V10" i="4"/>
  <c r="U10" i="4"/>
  <c r="Z11" i="4"/>
  <c r="T12" i="4"/>
  <c r="AB12" i="4"/>
  <c r="Y13" i="4"/>
  <c r="X15" i="4"/>
  <c r="X17" i="4"/>
  <c r="W17" i="4"/>
  <c r="AA18" i="4"/>
  <c r="Z18" i="4"/>
  <c r="V19" i="4"/>
  <c r="Z20" i="4"/>
  <c r="V21" i="4"/>
  <c r="U23" i="4"/>
  <c r="U25" i="4"/>
  <c r="X26" i="4"/>
  <c r="T27" i="4"/>
  <c r="AB27" i="4"/>
  <c r="T32" i="4"/>
  <c r="AB32" i="4"/>
  <c r="W33" i="4"/>
  <c r="U36" i="4"/>
  <c r="Y37" i="4"/>
  <c r="Z38" i="4"/>
  <c r="W39" i="4"/>
  <c r="V39" i="4"/>
  <c r="AA40" i="4"/>
  <c r="W42" i="4"/>
  <c r="U44" i="4"/>
  <c r="U45" i="4"/>
  <c r="U46" i="4"/>
  <c r="U47" i="4"/>
  <c r="T47" i="4"/>
  <c r="W50" i="4"/>
  <c r="U59" i="4"/>
  <c r="U64" i="4"/>
  <c r="AB52" i="4"/>
  <c r="AB73" i="4"/>
  <c r="AB69" i="4"/>
  <c r="U49" i="4"/>
  <c r="U51" i="4"/>
  <c r="U61" i="4"/>
  <c r="U67" i="4"/>
  <c r="U71" i="4"/>
  <c r="U75" i="4"/>
  <c r="U79" i="4"/>
  <c r="U76" i="4"/>
  <c r="U84" i="4"/>
  <c r="U89" i="4"/>
  <c r="U56" i="4"/>
  <c r="U65" i="4"/>
  <c r="U63" i="4"/>
  <c r="V12" i="4"/>
  <c r="U12" i="4"/>
  <c r="Z13" i="4"/>
  <c r="T14" i="4"/>
  <c r="AB14" i="4"/>
  <c r="Y15" i="4"/>
  <c r="T16" i="4"/>
  <c r="AB16" i="4"/>
  <c r="Y17" i="4"/>
  <c r="AB18" i="4"/>
  <c r="X19" i="4"/>
  <c r="W19" i="4"/>
  <c r="X21" i="4"/>
  <c r="W21" i="4"/>
  <c r="AA22" i="4"/>
  <c r="Z22" i="4"/>
  <c r="V23" i="4"/>
  <c r="AA24" i="4"/>
  <c r="Z24" i="4"/>
  <c r="W25" i="4"/>
  <c r="V25" i="4"/>
  <c r="U27" i="4"/>
  <c r="T29" i="4"/>
  <c r="AB29" i="4"/>
  <c r="W30" i="4"/>
  <c r="V32" i="4"/>
  <c r="U32" i="4"/>
  <c r="T35" i="4"/>
  <c r="AB35" i="4"/>
  <c r="V36" i="4"/>
  <c r="Z37" i="4"/>
  <c r="X39" i="4"/>
  <c r="AB40" i="4"/>
  <c r="W43" i="4"/>
  <c r="W51" i="4"/>
  <c r="U83" i="4"/>
  <c r="T83" i="4"/>
  <c r="AB10" i="4"/>
  <c r="W54" i="4"/>
  <c r="W57" i="4"/>
  <c r="W59" i="4"/>
  <c r="W61" i="4"/>
  <c r="W64" i="4"/>
  <c r="W79" i="4"/>
  <c r="W81" i="4"/>
  <c r="W78" i="4"/>
  <c r="W76" i="4"/>
  <c r="W84" i="4"/>
  <c r="W89" i="4"/>
  <c r="W65" i="4"/>
  <c r="T9" i="4"/>
  <c r="AB9" i="4"/>
  <c r="W10" i="4"/>
  <c r="U14" i="4"/>
  <c r="U16" i="4"/>
  <c r="T18" i="4"/>
  <c r="U20" i="4"/>
  <c r="T20" i="4"/>
  <c r="AB20" i="4"/>
  <c r="W23" i="4"/>
  <c r="V27" i="4"/>
  <c r="T31" i="4"/>
  <c r="AB31" i="4"/>
  <c r="Z34" i="4"/>
  <c r="U35" i="4"/>
  <c r="W36" i="4"/>
  <c r="T38" i="4"/>
  <c r="AB38" i="4"/>
  <c r="T40" i="4"/>
  <c r="AC40" i="4" s="1"/>
  <c r="W45" i="4"/>
  <c r="U57" i="4"/>
  <c r="AB74" i="4"/>
  <c r="AB45" i="4"/>
  <c r="AB62" i="4"/>
  <c r="AB70" i="4"/>
  <c r="AB77" i="4"/>
  <c r="AB23" i="4"/>
  <c r="T36" i="4"/>
  <c r="W44" i="4"/>
  <c r="W48" i="4"/>
  <c r="AB100" i="4"/>
  <c r="AB41" i="4"/>
  <c r="AB44" i="4"/>
  <c r="AB46" i="4"/>
  <c r="AB48" i="4"/>
  <c r="AB49" i="4"/>
  <c r="AB51" i="4"/>
  <c r="AB54" i="4"/>
  <c r="AB57" i="4"/>
  <c r="AB59" i="4"/>
  <c r="AB61" i="4"/>
  <c r="AB67" i="4"/>
  <c r="AB64" i="4"/>
  <c r="AB71" i="4"/>
  <c r="AB75" i="4"/>
  <c r="AB79" i="4"/>
  <c r="AB81" i="4"/>
  <c r="AB78" i="4"/>
  <c r="AB76" i="4"/>
  <c r="AB84" i="4"/>
  <c r="AB89" i="4"/>
  <c r="AB108" i="4"/>
  <c r="AB56" i="4"/>
  <c r="AB65" i="4"/>
  <c r="AB92" i="4"/>
  <c r="AB63" i="4"/>
  <c r="X10" i="4"/>
  <c r="T11" i="4"/>
  <c r="AB11" i="4"/>
  <c r="V18" i="4"/>
  <c r="U18" i="4"/>
  <c r="Z19" i="4"/>
  <c r="V20" i="4"/>
  <c r="Z21" i="4"/>
  <c r="T22" i="4"/>
  <c r="AB22" i="4"/>
  <c r="Y23" i="4"/>
  <c r="U24" i="4"/>
  <c r="T24" i="4"/>
  <c r="AB24" i="4"/>
  <c r="Y25" i="4"/>
  <c r="X27" i="4"/>
  <c r="W27" i="4"/>
  <c r="AA28" i="4"/>
  <c r="Z28" i="4"/>
  <c r="V29" i="4"/>
  <c r="U31" i="4"/>
  <c r="W35" i="4"/>
  <c r="V35" i="4"/>
  <c r="V38" i="4"/>
  <c r="U38" i="4"/>
  <c r="U40" i="4"/>
  <c r="T68" i="4"/>
  <c r="U69" i="4"/>
  <c r="U81" i="4"/>
  <c r="V95" i="4"/>
  <c r="AB53" i="4"/>
  <c r="AB66" i="4"/>
  <c r="AB82" i="4"/>
  <c r="AB86" i="4"/>
  <c r="AB5" i="4"/>
  <c r="AB95" i="4"/>
  <c r="AB91" i="4"/>
  <c r="T45" i="4"/>
  <c r="T52" i="4"/>
  <c r="T55" i="4"/>
  <c r="T53" i="4"/>
  <c r="T58" i="4"/>
  <c r="T62" i="4"/>
  <c r="T66" i="4"/>
  <c r="T70" i="4"/>
  <c r="T73" i="4"/>
  <c r="T80" i="4"/>
  <c r="T82" i="4"/>
  <c r="T77" i="4"/>
  <c r="T87" i="4"/>
  <c r="T88" i="4"/>
  <c r="T5" i="4"/>
  <c r="T95" i="4"/>
  <c r="T42" i="4"/>
  <c r="T60" i="4"/>
  <c r="T91" i="4"/>
  <c r="T69" i="4"/>
  <c r="U11" i="4"/>
  <c r="T13" i="4"/>
  <c r="AB13" i="4"/>
  <c r="W14" i="4"/>
  <c r="U22" i="4"/>
  <c r="T26" i="4"/>
  <c r="AB26" i="4"/>
  <c r="W29" i="4"/>
  <c r="T34" i="4"/>
  <c r="AB34" i="4"/>
  <c r="T37" i="4"/>
  <c r="AB37" i="4"/>
  <c r="AB72" i="4"/>
  <c r="T74" i="4"/>
  <c r="U93" i="4"/>
  <c r="AB87" i="4"/>
  <c r="AB42" i="4"/>
  <c r="U52" i="4"/>
  <c r="U50" i="4"/>
  <c r="U53" i="4"/>
  <c r="U58" i="4"/>
  <c r="U68" i="4"/>
  <c r="U66" i="4"/>
  <c r="U72" i="4"/>
  <c r="U70" i="4"/>
  <c r="U73" i="4"/>
  <c r="U82" i="4"/>
  <c r="U77" i="4"/>
  <c r="U86" i="4"/>
  <c r="U87" i="4"/>
  <c r="U88" i="4"/>
  <c r="U5" i="4"/>
  <c r="U95" i="4"/>
  <c r="U91" i="4"/>
  <c r="W102" i="4"/>
  <c r="X9" i="4"/>
  <c r="W9" i="4"/>
  <c r="AA10" i="4"/>
  <c r="Z10" i="4"/>
  <c r="V11" i="4"/>
  <c r="U13" i="4"/>
  <c r="X14" i="4"/>
  <c r="T15" i="4"/>
  <c r="AB15" i="4"/>
  <c r="X16" i="4"/>
  <c r="T17" i="4"/>
  <c r="AB17" i="4"/>
  <c r="W18" i="4"/>
  <c r="W20" i="4"/>
  <c r="V26" i="4"/>
  <c r="U26" i="4"/>
  <c r="Z27" i="4"/>
  <c r="T28" i="4"/>
  <c r="AB28" i="4"/>
  <c r="Y29" i="4"/>
  <c r="X31" i="4"/>
  <c r="W31" i="4"/>
  <c r="T33" i="4"/>
  <c r="AB33" i="4"/>
  <c r="V34" i="4"/>
  <c r="U34" i="4"/>
  <c r="Y35" i="4"/>
  <c r="W38" i="4"/>
  <c r="T41" i="4"/>
  <c r="AB50" i="4"/>
  <c r="W75" i="4"/>
  <c r="AB88" i="4"/>
  <c r="AB60" i="4"/>
  <c r="AB36" i="4"/>
  <c r="W40" i="4"/>
  <c r="W47" i="4"/>
  <c r="W52" i="4"/>
  <c r="W55" i="4"/>
  <c r="W53" i="4"/>
  <c r="W68" i="4"/>
  <c r="W66" i="4"/>
  <c r="W70" i="4"/>
  <c r="W80" i="4"/>
  <c r="W83" i="4"/>
  <c r="W77" i="4"/>
  <c r="W87" i="4"/>
  <c r="W5" i="4"/>
  <c r="W95" i="4"/>
  <c r="W60" i="4"/>
  <c r="W91" i="4"/>
  <c r="W69" i="4"/>
  <c r="Y9" i="4"/>
  <c r="T10" i="4"/>
  <c r="X11" i="4"/>
  <c r="W11" i="4"/>
  <c r="AA12" i="4"/>
  <c r="U15" i="4"/>
  <c r="T19" i="4"/>
  <c r="AB19" i="4"/>
  <c r="T21" i="4"/>
  <c r="AB21" i="4"/>
  <c r="W24" i="4"/>
  <c r="V28" i="4"/>
  <c r="U28" i="4"/>
  <c r="Z29" i="4"/>
  <c r="U30" i="4"/>
  <c r="T30" i="4"/>
  <c r="AB30" i="4"/>
  <c r="Y31" i="4"/>
  <c r="AA32" i="4"/>
  <c r="U33" i="4"/>
  <c r="Z35" i="4"/>
  <c r="AA36" i="4"/>
  <c r="W37" i="4"/>
  <c r="T39" i="4"/>
  <c r="AB39" i="4"/>
  <c r="U41" i="4"/>
  <c r="U42" i="4"/>
  <c r="T43" i="4"/>
  <c r="AB43" i="4"/>
  <c r="AB47" i="4"/>
  <c r="T50" i="4"/>
  <c r="Y58" i="4"/>
  <c r="T72" i="4"/>
  <c r="V87" i="4"/>
  <c r="W92" i="4"/>
  <c r="Y42" i="4"/>
  <c r="Y45" i="4"/>
  <c r="X45" i="4"/>
  <c r="W46" i="4"/>
  <c r="Z49" i="4"/>
  <c r="V50" i="4"/>
  <c r="Y51" i="4"/>
  <c r="X53" i="4"/>
  <c r="T54" i="4"/>
  <c r="AA54" i="4"/>
  <c r="V55" i="4"/>
  <c r="T56" i="4"/>
  <c r="V57" i="4"/>
  <c r="AA58" i="4"/>
  <c r="Z58" i="4"/>
  <c r="X59" i="4"/>
  <c r="U60" i="4"/>
  <c r="Z61" i="4"/>
  <c r="W62" i="4"/>
  <c r="Z63" i="4"/>
  <c r="AA65" i="4"/>
  <c r="X66" i="4"/>
  <c r="Z67" i="4"/>
  <c r="V68" i="4"/>
  <c r="AA69" i="4"/>
  <c r="X70" i="4"/>
  <c r="Z71" i="4"/>
  <c r="V72" i="4"/>
  <c r="Z73" i="4"/>
  <c r="V74" i="4"/>
  <c r="X77" i="4"/>
  <c r="AA78" i="4"/>
  <c r="X79" i="4"/>
  <c r="AA80" i="4"/>
  <c r="W90" i="4"/>
  <c r="Z45" i="4"/>
  <c r="X46" i="4"/>
  <c r="X48" i="4"/>
  <c r="Z51" i="4"/>
  <c r="V52" i="4"/>
  <c r="Y53" i="4"/>
  <c r="X55" i="4"/>
  <c r="X57" i="4"/>
  <c r="AB58" i="4"/>
  <c r="V60" i="4"/>
  <c r="AA61" i="4"/>
  <c r="X62" i="4"/>
  <c r="AA63" i="4"/>
  <c r="X64" i="4"/>
  <c r="AA67" i="4"/>
  <c r="AA71" i="4"/>
  <c r="W72" i="4"/>
  <c r="AA73" i="4"/>
  <c r="W74" i="4"/>
  <c r="Z75" i="4"/>
  <c r="V76" i="4"/>
  <c r="Y77" i="4"/>
  <c r="Y79" i="4"/>
  <c r="X81" i="4"/>
  <c r="T86" i="4"/>
  <c r="AA86" i="4"/>
  <c r="T94" i="4"/>
  <c r="AB94" i="4"/>
  <c r="AA94" i="4"/>
  <c r="T71" i="4"/>
  <c r="W88" i="4"/>
  <c r="T89" i="4"/>
  <c r="U94" i="4"/>
  <c r="V41" i="4"/>
  <c r="X52" i="4"/>
  <c r="W56" i="4"/>
  <c r="X76" i="4"/>
  <c r="AA92" i="4"/>
  <c r="Y43" i="4"/>
  <c r="AA46" i="4"/>
  <c r="V47" i="4"/>
  <c r="AA48" i="4"/>
  <c r="X54" i="4"/>
  <c r="AA55" i="4"/>
  <c r="X56" i="4"/>
  <c r="AA57" i="4"/>
  <c r="W58" i="4"/>
  <c r="X78" i="4"/>
  <c r="T79" i="4"/>
  <c r="X80" i="4"/>
  <c r="W82" i="4"/>
  <c r="W86" i="4"/>
  <c r="U92" i="4"/>
  <c r="W94" i="4"/>
  <c r="AB55" i="4"/>
  <c r="X82" i="4"/>
  <c r="AB90" i="4"/>
  <c r="AA90" i="4"/>
  <c r="V45" i="4"/>
  <c r="Y47" i="4"/>
  <c r="X49" i="4"/>
  <c r="V51" i="4"/>
  <c r="AA60" i="4"/>
  <c r="Z60" i="4"/>
  <c r="X61" i="4"/>
  <c r="X63" i="4"/>
  <c r="V66" i="4"/>
  <c r="X67" i="4"/>
  <c r="AB68" i="4"/>
  <c r="Y69" i="4"/>
  <c r="V70" i="4"/>
  <c r="X71" i="4"/>
  <c r="X73" i="4"/>
  <c r="AA74" i="4"/>
  <c r="AB83" i="4"/>
  <c r="X84" i="4"/>
  <c r="T85" i="4"/>
  <c r="AB85" i="4"/>
  <c r="Y86" i="4"/>
  <c r="X89" i="4"/>
  <c r="U90" i="4"/>
  <c r="Z91" i="4"/>
  <c r="T93" i="4"/>
  <c r="AB93" i="4"/>
  <c r="Y94" i="4"/>
  <c r="Z43" i="4"/>
  <c r="Y75" i="4"/>
  <c r="Y57" i="4"/>
  <c r="Y63" i="4"/>
  <c r="AA64" i="4"/>
  <c r="Y67" i="4"/>
  <c r="AA68" i="4"/>
  <c r="Y71" i="4"/>
  <c r="AA72" i="4"/>
  <c r="Y81" i="4"/>
  <c r="U78" i="4"/>
  <c r="V44" i="4"/>
  <c r="Y61" i="4"/>
  <c r="AA62" i="4"/>
  <c r="Y65" i="4"/>
  <c r="U74" i="4"/>
  <c r="X44" i="4"/>
  <c r="U48" i="4"/>
  <c r="U54" i="4"/>
  <c r="Y59" i="4"/>
  <c r="U62" i="4"/>
  <c r="W63" i="4"/>
  <c r="W67" i="4"/>
  <c r="W71" i="4"/>
  <c r="U80" i="4"/>
  <c r="W101" i="4"/>
  <c r="T104" i="4"/>
  <c r="T106" i="4"/>
  <c r="T97" i="4"/>
  <c r="T103" i="4"/>
  <c r="T98" i="4"/>
  <c r="U103" i="4"/>
  <c r="U97" i="4"/>
  <c r="U106" i="4"/>
  <c r="AB104" i="4"/>
  <c r="U104" i="4"/>
  <c r="AB106" i="4"/>
  <c r="W4" i="4"/>
  <c r="W98" i="4"/>
  <c r="W104" i="4"/>
  <c r="W106" i="4"/>
  <c r="W96" i="4"/>
  <c r="AB96" i="4"/>
  <c r="T101" i="4"/>
  <c r="T102" i="4"/>
  <c r="T4" i="4"/>
  <c r="T8" i="4"/>
  <c r="U100" i="4"/>
  <c r="U101" i="4"/>
  <c r="U102" i="4"/>
  <c r="U4" i="4"/>
  <c r="U8" i="4"/>
  <c r="W8" i="4"/>
  <c r="AB101" i="4"/>
  <c r="AB102" i="4"/>
  <c r="AB4" i="4"/>
  <c r="AB8" i="4"/>
  <c r="X5" i="4"/>
  <c r="V6" i="4"/>
  <c r="Z8" i="4"/>
  <c r="AA98" i="4"/>
  <c r="AA106" i="4"/>
  <c r="Y6" i="4"/>
  <c r="AA100" i="4"/>
  <c r="AA104" i="4"/>
  <c r="Y105" i="4"/>
  <c r="AA97" i="4"/>
  <c r="Y98" i="4"/>
  <c r="AA101" i="4"/>
  <c r="W107" i="4"/>
  <c r="U108" i="4"/>
  <c r="X97" i="4"/>
  <c r="V98" i="4"/>
  <c r="X101" i="4"/>
  <c r="T107" i="4"/>
  <c r="AB107" i="4"/>
  <c r="Z108" i="4"/>
  <c r="AA6" i="4"/>
  <c r="Z5" i="4"/>
  <c r="V4" i="4"/>
  <c r="X7" i="4"/>
  <c r="V99" i="4"/>
  <c r="Z101" i="4"/>
  <c r="V107" i="4"/>
  <c r="X4" i="4"/>
  <c r="V5" i="4"/>
  <c r="Z7" i="4"/>
  <c r="X8" i="4"/>
  <c r="AA4" i="4"/>
  <c r="Y5" i="4"/>
  <c r="AA8" i="4"/>
  <c r="V97" i="4"/>
  <c r="Z99" i="4"/>
  <c r="X104" i="4"/>
  <c r="X6" i="4"/>
  <c r="Z96" i="4"/>
  <c r="AA99" i="4"/>
  <c r="Y100" i="4"/>
  <c r="AA107" i="4"/>
  <c r="Y108" i="4"/>
  <c r="Z100" i="4"/>
  <c r="AA108" i="4"/>
  <c r="AA7" i="4"/>
  <c r="Z98" i="4"/>
  <c r="X99" i="4"/>
  <c r="X103" i="4"/>
  <c r="Z106" i="4"/>
  <c r="Y8" i="4"/>
  <c r="V96" i="4"/>
  <c r="V101" i="4"/>
  <c r="AA102" i="4"/>
  <c r="Z102" i="4"/>
  <c r="Y103" i="4"/>
  <c r="AA105" i="4"/>
  <c r="AA5" i="4"/>
  <c r="Z6" i="4"/>
  <c r="W99" i="4"/>
  <c r="AA103" i="4"/>
  <c r="Z104" i="4"/>
  <c r="V105" i="4"/>
  <c r="X107" i="4"/>
  <c r="V108" i="4"/>
  <c r="Y7" i="4"/>
  <c r="V8" i="4"/>
  <c r="AA96" i="4"/>
  <c r="X102" i="4"/>
  <c r="V103" i="4"/>
  <c r="X105" i="4"/>
  <c r="V106" i="4"/>
  <c r="X108" i="4"/>
  <c r="X98" i="4"/>
  <c r="Y99" i="4"/>
  <c r="V102" i="4"/>
  <c r="Y104" i="4"/>
  <c r="Z105" i="4"/>
  <c r="U107" i="4"/>
  <c r="X96" i="4"/>
  <c r="Y97" i="4"/>
  <c r="AB99" i="4"/>
  <c r="V100" i="4"/>
  <c r="Y102" i="4"/>
  <c r="Z103" i="4"/>
  <c r="Y4" i="4"/>
  <c r="V7" i="4"/>
  <c r="Y96" i="4"/>
  <c r="Z97" i="4"/>
  <c r="U99" i="4"/>
  <c r="X106" i="4"/>
  <c r="Y107" i="4"/>
  <c r="Z4" i="4"/>
  <c r="X100" i="4"/>
  <c r="Y101" i="4"/>
  <c r="V104" i="4"/>
  <c r="Y106" i="4"/>
  <c r="Z107" i="4"/>
  <c r="AC56" i="4" l="1"/>
  <c r="AC74" i="4"/>
  <c r="AC23" i="4"/>
  <c r="AC34" i="4"/>
  <c r="AC17" i="4"/>
  <c r="AC70" i="4"/>
  <c r="AC18" i="4"/>
  <c r="AC66" i="4"/>
  <c r="AC33" i="4"/>
  <c r="AC37" i="4"/>
  <c r="AC24" i="4"/>
  <c r="AC50" i="4"/>
  <c r="AC19" i="4"/>
  <c r="AC63" i="4"/>
  <c r="AC38" i="4"/>
  <c r="AC90" i="4"/>
  <c r="AC64" i="4"/>
  <c r="AC48" i="4"/>
  <c r="AC65" i="4"/>
  <c r="AC69" i="4"/>
  <c r="AC58" i="4"/>
  <c r="AC45" i="4"/>
  <c r="AC26" i="4"/>
  <c r="AC82" i="4"/>
  <c r="AC22" i="4"/>
  <c r="AC20" i="4"/>
  <c r="AC86" i="4"/>
  <c r="AC77" i="4"/>
  <c r="AC43" i="4"/>
  <c r="AC59" i="4"/>
  <c r="AC42" i="4"/>
  <c r="AC76" i="4"/>
  <c r="AC16" i="4"/>
  <c r="AC81" i="4"/>
  <c r="AC57" i="4"/>
  <c r="AC53" i="4"/>
  <c r="AC51" i="4"/>
  <c r="AC95" i="4"/>
  <c r="AC73" i="4"/>
  <c r="AC39" i="4"/>
  <c r="AC21" i="4"/>
  <c r="AC12" i="4"/>
  <c r="AC30" i="4"/>
  <c r="AC88" i="4"/>
  <c r="AC35" i="4"/>
  <c r="AC14" i="4"/>
  <c r="AC68" i="4"/>
  <c r="AC55" i="4"/>
  <c r="AC84" i="4"/>
  <c r="AC67" i="4"/>
  <c r="AC46" i="4"/>
  <c r="AC11" i="4"/>
  <c r="AC87" i="4"/>
  <c r="AC94" i="4"/>
  <c r="AC91" i="4"/>
  <c r="AC78" i="4"/>
  <c r="AC29" i="4"/>
  <c r="AC49" i="4"/>
  <c r="AC31" i="4"/>
  <c r="AC54" i="4"/>
  <c r="AC85" i="4"/>
  <c r="AC72" i="4"/>
  <c r="AC62" i="4"/>
  <c r="AC75" i="4"/>
  <c r="AC44" i="4"/>
  <c r="AC60" i="4"/>
  <c r="AC36" i="4"/>
  <c r="AC9" i="4"/>
  <c r="AC32" i="4"/>
  <c r="AC27" i="4"/>
  <c r="AC93" i="4"/>
  <c r="AC92" i="4"/>
  <c r="AC89" i="4"/>
  <c r="AC61" i="4"/>
  <c r="AC13" i="4"/>
  <c r="AC28" i="4"/>
  <c r="AC47" i="4"/>
  <c r="AC80" i="4"/>
  <c r="AC83" i="4"/>
  <c r="AC79" i="4"/>
  <c r="AC71" i="4"/>
  <c r="AC52" i="4"/>
  <c r="AC10" i="4"/>
  <c r="AC15" i="4"/>
  <c r="AC41" i="4"/>
  <c r="AB98" i="4"/>
  <c r="AC98" i="4" s="1"/>
  <c r="U98" i="4"/>
  <c r="AC104" i="4"/>
  <c r="AC96" i="4"/>
  <c r="AC5" i="4"/>
  <c r="AC100" i="4"/>
  <c r="AC106" i="4"/>
  <c r="AC107" i="4"/>
  <c r="AC108" i="4"/>
  <c r="AC102" i="4"/>
  <c r="AC97" i="4"/>
  <c r="AC105" i="4"/>
  <c r="AC101" i="4"/>
  <c r="AC8" i="4"/>
  <c r="AC4" i="4"/>
  <c r="AC103" i="4"/>
  <c r="AC99" i="4"/>
  <c r="F3" i="2"/>
  <c r="U6" i="4" l="1"/>
  <c r="U7" i="4"/>
  <c r="M3" i="2"/>
  <c r="H3" i="2"/>
  <c r="E3" i="2"/>
  <c r="Q6" i="5"/>
  <c r="T6" i="4" l="1"/>
  <c r="T7" i="4"/>
  <c r="W6" i="4"/>
  <c r="W7" i="4"/>
  <c r="AB6" i="4"/>
  <c r="AB7" i="4"/>
  <c r="AC6" i="4" l="1"/>
  <c r="AC7" i="4"/>
  <c r="J109" i="4" l="1"/>
  <c r="H109" i="4"/>
  <c r="E109" i="4"/>
  <c r="M109" i="4"/>
  <c r="P109" i="4"/>
  <c r="R109" i="4"/>
  <c r="I109" i="4"/>
  <c r="Q109" i="4"/>
  <c r="D109" i="4"/>
  <c r="L109" i="4"/>
  <c r="F109" i="4"/>
  <c r="N109" i="4"/>
  <c r="G109" i="4"/>
  <c r="C109" i="4"/>
  <c r="S109" i="4"/>
  <c r="O109" i="4"/>
  <c r="B109" i="4"/>
  <c r="M108" i="2" l="1"/>
  <c r="L108" i="2"/>
  <c r="K108" i="2"/>
  <c r="J108" i="2"/>
  <c r="I108" i="2"/>
  <c r="H108" i="2"/>
  <c r="G108" i="2"/>
  <c r="F108" i="2"/>
  <c r="E108" i="2"/>
  <c r="K109" i="4" l="1"/>
  <c r="AA109" i="4" l="1"/>
  <c r="X109" i="4"/>
  <c r="W109" i="4"/>
  <c r="T109" i="4"/>
  <c r="V109" i="4" l="1"/>
  <c r="Z109" i="4"/>
  <c r="AB109" i="4"/>
  <c r="U109" i="4"/>
  <c r="Y109" i="4"/>
</calcChain>
</file>

<file path=xl/sharedStrings.xml><?xml version="1.0" encoding="utf-8"?>
<sst xmlns="http://schemas.openxmlformats.org/spreadsheetml/2006/main" count="1069" uniqueCount="296">
  <si>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</si>
  <si>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</si>
  <si>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</si>
  <si>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</si>
  <si>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</si>
  <si>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</si>
  <si>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</si>
  <si>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</si>
  <si>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</si>
  <si>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</si>
  <si>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</si>
  <si>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</si>
  <si>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</si>
  <si>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</si>
  <si>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</si>
  <si>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</si>
  <si>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</si>
  <si>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</si>
  <si>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</si>
  <si>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</si>
  <si>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</si>
  <si>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</si>
  <si>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</si>
  <si>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</si>
  <si>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</si>
  <si>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</si>
  <si>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</si>
  <si>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</si>
  <si>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</si>
  <si>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</si>
  <si>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</si>
  <si>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</si>
  <si>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</si>
  <si>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</si>
  <si>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</si>
  <si>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</si>
  <si>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</si>
  <si>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SAPCODE</t>
  </si>
  <si>
    <t>ADMIRE (T) WG70 150X30GR BOT IN</t>
  </si>
  <si>
    <t>MAHAJAN KRISHI KENDRA</t>
  </si>
  <si>
    <t>MAIN ROAD,JAISTAMBH CHOWK,CHIKHALI, DIST- BULDANA</t>
  </si>
  <si>
    <t>Ph. No.:07264 242295, Mo.: 9850390201</t>
  </si>
  <si>
    <t>Stock Statement</t>
  </si>
  <si>
    <t>Product</t>
  </si>
  <si>
    <t>Op. Qty</t>
  </si>
  <si>
    <t>Receipt Qty</t>
  </si>
  <si>
    <t>Issue Qty</t>
  </si>
  <si>
    <t>Closing Qty</t>
  </si>
  <si>
    <t>ADMIRE 150 GM</t>
  </si>
  <si>
    <t>ADMIRE 16 GM</t>
  </si>
  <si>
    <t>ADMIRE 2GM</t>
  </si>
  <si>
    <t>ADMIRE 30 GM</t>
  </si>
  <si>
    <t>ADMIRE 50 GM</t>
  </si>
  <si>
    <t>ADMIRE 75 GM</t>
  </si>
  <si>
    <t>ADUE 100 GM</t>
  </si>
  <si>
    <t>ADUE 200 GM</t>
  </si>
  <si>
    <t>ADUE 40 GM</t>
  </si>
  <si>
    <t>ALANTO 100ML</t>
  </si>
  <si>
    <t>ALANTO 250ML</t>
  </si>
  <si>
    <t>ALIETTE 100GM</t>
  </si>
  <si>
    <t>ALIETTE 1KG</t>
  </si>
  <si>
    <t>ALIETTE 250GM</t>
  </si>
  <si>
    <t>ALIETTE 500GM</t>
  </si>
  <si>
    <t>AMBITION 1 LIT</t>
  </si>
  <si>
    <t>AMBITION 250ML</t>
  </si>
  <si>
    <t>AMBITION 500ML</t>
  </si>
  <si>
    <t>ANTRACOL 100GM</t>
  </si>
  <si>
    <t>ANTRACOL 1KG</t>
  </si>
  <si>
    <t>ANTRACOL 250GM</t>
  </si>
  <si>
    <t>ANTRACOL 500GM</t>
  </si>
  <si>
    <t>BELT EXPERT 100ML</t>
  </si>
  <si>
    <t>BELT EXPERT 250ML</t>
  </si>
  <si>
    <t>BELT EXPERT 50ML</t>
  </si>
  <si>
    <t>CONFIDOR 100ML</t>
  </si>
  <si>
    <t>CONFIDOR 250ML</t>
  </si>
  <si>
    <t>CONFIDOR 500ML</t>
  </si>
  <si>
    <t>CONFIDOR 50ML</t>
  </si>
  <si>
    <t>CONFIDOR SUPER 100ML</t>
  </si>
  <si>
    <t>CONFIDOR SUPER 250ML</t>
  </si>
  <si>
    <t>CONFIDOR SUPER 50 ML</t>
  </si>
  <si>
    <t>COTTON FIRST CLASS BGII</t>
  </si>
  <si>
    <t>COTTON SUPERB BGII</t>
  </si>
  <si>
    <t>DECIS 100EC 100ML</t>
  </si>
  <si>
    <t>DECIS 100EC 250ML</t>
  </si>
  <si>
    <t>ETHREL 1 LIT</t>
  </si>
  <si>
    <t>ETHREL 100ML</t>
  </si>
  <si>
    <t>ETHREL 500ML</t>
  </si>
  <si>
    <t>EVERGOL XTEND 100ML</t>
  </si>
  <si>
    <t>EVERGOL XTEND 250ML</t>
  </si>
  <si>
    <t>EVERGOL XTEND 40 ML</t>
  </si>
  <si>
    <t>FAME 10 ML</t>
  </si>
  <si>
    <t>FAME 100ML</t>
  </si>
  <si>
    <t>FAME 250ML</t>
  </si>
  <si>
    <t>FAME 50 ML</t>
  </si>
  <si>
    <t>FAME 500ML</t>
  </si>
  <si>
    <t>FITREST 100GM</t>
  </si>
  <si>
    <t>FITREST 250GM</t>
  </si>
  <si>
    <t>FOLICURE 100ML</t>
  </si>
  <si>
    <t>FOLICURE 250ML</t>
  </si>
  <si>
    <t>FOLICURE 500ML</t>
  </si>
  <si>
    <t>FOOST 250GM</t>
  </si>
  <si>
    <t>FOOST 500GM</t>
  </si>
  <si>
    <t>GAUCHO 1 LIT</t>
  </si>
  <si>
    <t>GAUCHO 100ML</t>
  </si>
  <si>
    <t>GAUCHO 250ML</t>
  </si>
  <si>
    <t>GAUCHO 5 LIT</t>
  </si>
  <si>
    <t>GAUCHO 500ML</t>
  </si>
  <si>
    <t>GAUCHO 50ML</t>
  </si>
  <si>
    <t>JUMP 02 GM</t>
  </si>
  <si>
    <t>JUMP 40 GM</t>
  </si>
  <si>
    <t>LARVIN 1 KG</t>
  </si>
  <si>
    <t>LARVIN 100GM</t>
  </si>
  <si>
    <t>LARVIN 250GM</t>
  </si>
  <si>
    <t>LARVIN 500GM</t>
  </si>
  <si>
    <t>LAUDIS 115ML</t>
  </si>
  <si>
    <t>LAUDIS 230ML</t>
  </si>
  <si>
    <t>LAUDIS 57.5 ML</t>
  </si>
  <si>
    <t>LESENTA 100GM</t>
  </si>
  <si>
    <t>LESENTA 40 GM</t>
  </si>
  <si>
    <t>LUNA 100ML</t>
  </si>
  <si>
    <t>LUNA 250ML</t>
  </si>
  <si>
    <t>MELODY DUO 100GM</t>
  </si>
  <si>
    <t>MELODY DUO 400GM</t>
  </si>
  <si>
    <t>MOVENTO Energy 1 LIT</t>
  </si>
  <si>
    <t>MOVENTO Energy 100ML</t>
  </si>
  <si>
    <t>MOVENTO Energy 250ML</t>
  </si>
  <si>
    <t>MOVENTO OD150 250ML</t>
  </si>
  <si>
    <t>NATIVO 10 GM</t>
  </si>
  <si>
    <t>NATIVO 100GM</t>
  </si>
  <si>
    <t>NATIVO 250GM</t>
  </si>
  <si>
    <t>NATIVO 50 GM</t>
  </si>
  <si>
    <t>NATIVO 500GM</t>
  </si>
  <si>
    <t>OBERON 1 LIT</t>
  </si>
  <si>
    <t>OBERON 100ML</t>
  </si>
  <si>
    <t>OBERON 200ML</t>
  </si>
  <si>
    <t>OBERON 50 ML</t>
  </si>
  <si>
    <t>OBERON 500ML</t>
  </si>
  <si>
    <t>PLANOFIX 100ML</t>
  </si>
  <si>
    <t>PLANOFIX 250ML</t>
  </si>
  <si>
    <t>PLANOFIX 500ML</t>
  </si>
  <si>
    <t>PROFILER 250GM</t>
  </si>
  <si>
    <t>REGENT GOLD SC200 100ML</t>
  </si>
  <si>
    <t>REGENT GOLD SC200 250ML</t>
  </si>
  <si>
    <t>REGENT GOLD SC200 500ML</t>
  </si>
  <si>
    <t>REGENT GR 1 KG</t>
  </si>
  <si>
    <t>REGENT GR 25 KG</t>
  </si>
  <si>
    <t>REGENT GR 5 KG</t>
  </si>
  <si>
    <t>REGENT SC 1 LIT</t>
  </si>
  <si>
    <t>REGENT SC 100ML</t>
  </si>
  <si>
    <t>REGENT SC 250ML</t>
  </si>
  <si>
    <t>REGENT SC 500ML</t>
  </si>
  <si>
    <t>SECTIN 100GM</t>
  </si>
  <si>
    <t>SECTIN 250GM</t>
  </si>
  <si>
    <t>SENCOR 100GM</t>
  </si>
  <si>
    <t>SENCOR 500GM</t>
  </si>
  <si>
    <t>SIVANTO PRIME 100ML</t>
  </si>
  <si>
    <t>SIVANTO PRIME 250ML</t>
  </si>
  <si>
    <t>SIVANTO PRIME 500ML</t>
  </si>
  <si>
    <t>SOLOMON 1 LIT</t>
  </si>
  <si>
    <t>SOLOMON 100ML</t>
  </si>
  <si>
    <t>SOLOMON 250ML</t>
  </si>
  <si>
    <t>SOLOMON 500ML</t>
  </si>
  <si>
    <t>SPINTOR 7 ML</t>
  </si>
  <si>
    <t>SPINTOR 75ML</t>
  </si>
  <si>
    <t>WHIPSUPER 100ML</t>
  </si>
  <si>
    <t>WHIPSUPER 1LIT</t>
  </si>
  <si>
    <t>WHIPSUPER 250ML</t>
  </si>
  <si>
    <t>WHIPSUPER 500ML</t>
  </si>
  <si>
    <t>DISTRIBUTOR:Mahajan Krishi Kendra,</t>
  </si>
  <si>
    <t>ITEMALIAS</t>
  </si>
  <si>
    <t>Mahajan Krishi Kendra</t>
  </si>
  <si>
    <t>ADMIRE WG70 125X(8X2GR) BAG IN</t>
  </si>
  <si>
    <t>ANTRACOL (T) WP70 10X1KG BAG IN</t>
  </si>
  <si>
    <t>ANTRACOL (T) WP70 20X500GR BAG IN</t>
  </si>
  <si>
    <t>ANTRACOL (T) WP70 40X250GR BAG IN</t>
  </si>
  <si>
    <t>ANTRACOL (T) WP70 50X100GR BAG IN</t>
  </si>
  <si>
    <t>CONFIDOR (T) SL200 20X250ML BOT IN</t>
  </si>
  <si>
    <t>CONFIDOR (T) SL200 50X100ML BOT IN</t>
  </si>
  <si>
    <t>CONFIDOR SUPER (T) SC350 50X100ML BOT IN</t>
  </si>
  <si>
    <t>CONFIDOR SUPER (T) SC350 50X50ML BOT IN</t>
  </si>
  <si>
    <t>ETHREL SL39 50X100ML BOT IN</t>
  </si>
  <si>
    <t>EVERGOL XTEND FS308 100X40ML BOT IN</t>
  </si>
  <si>
    <t>EVERGOL XTEND FS308 40X250ML BOT IN</t>
  </si>
  <si>
    <t>EVERGOL XTEND FS308 50X100ML BOT IN</t>
  </si>
  <si>
    <t>FAME (T) SC480 10X(20X10ML) BOT IN</t>
  </si>
  <si>
    <t>FAME (T) SC480 40X50ML BOT IN</t>
  </si>
  <si>
    <t>FOLICUR (T) EC250 40X250ML BOT IN</t>
  </si>
  <si>
    <t>FOLICUR (T) EC250 50X100ML BOT IN</t>
  </si>
  <si>
    <t>FOOST WP50 20X250G BAG IN</t>
  </si>
  <si>
    <t>GAUCHO FS600 50X100ML BOT IN</t>
  </si>
  <si>
    <t>JUMP WG80 160X(10X2GR) BAG IN</t>
  </si>
  <si>
    <t>LAUDIS SC630 10X57.5ML BOT IN</t>
  </si>
  <si>
    <t>LAUDIS SC630 8X115ML BOT IN</t>
  </si>
  <si>
    <t>LUNA EXPERIENCE SC400 50X100ML BOT IN</t>
  </si>
  <si>
    <t>NATIVO WG75 100X50GR BAG IN</t>
  </si>
  <si>
    <t>NATIVO WG75 40X250GR BAG IN</t>
  </si>
  <si>
    <t>NATIVO WG75 50X100GR BAG IN</t>
  </si>
  <si>
    <t>OBERON (T) SC240 50X100ML BOT IN</t>
  </si>
  <si>
    <t>PLANOFIX SL4 5 40X250ML BOT IN</t>
  </si>
  <si>
    <t>PLANOFIX SL4 5 50X100ML BOT IN</t>
  </si>
  <si>
    <t>REGENT (T) SC50 20X250ML BOT IN</t>
  </si>
  <si>
    <t>REGENT (T) SC50 20X500ML BOT IN</t>
  </si>
  <si>
    <t>REGENT (T) SC50 50X100ML BOT IN</t>
  </si>
  <si>
    <t>REGENT GR0 3 20X1KG BAG IN</t>
  </si>
  <si>
    <t>SOLOMON OD300 50X100ML BOT IN</t>
  </si>
  <si>
    <t>GRANDTOTAL</t>
  </si>
  <si>
    <t>MOVENTO OD150 40X250ML BOT IN</t>
  </si>
  <si>
    <t>ALANTO (T) SC240 50X100ML BOT IN</t>
  </si>
  <si>
    <t>MELODY DUO WP66 8 10X400GR BAG IN</t>
  </si>
  <si>
    <t>OBERON (T) SC240 100X50ML BOT IN</t>
  </si>
  <si>
    <t>REGENT GR0 3 1X25KG BOX WW</t>
  </si>
  <si>
    <t>SECTIN WG60 50X100GR BAG IN</t>
  </si>
  <si>
    <t>ALIETTE WP80 40X100GR BAG IN</t>
  </si>
  <si>
    <t>ALIETTE WP80 10X1KG BAG IN</t>
  </si>
  <si>
    <t>ALIETTE WP80 20X250GR BAG IN</t>
  </si>
  <si>
    <t>ALIETTE WP80 20X500GR BAG IN</t>
  </si>
  <si>
    <t>AMBITION 10X1L BOT IN</t>
  </si>
  <si>
    <t>AMBITION 40X250ML BOT IN</t>
  </si>
  <si>
    <t>AMBITION 20X500ML BOT IN</t>
  </si>
  <si>
    <t>BELT EXPERT SC480 50X100ML BOT IN</t>
  </si>
  <si>
    <t>CONFIDOR (T) SL200 20X500ML BOT IN</t>
  </si>
  <si>
    <t>CONFIDOR (T) SL200 100X50ML BOT IN</t>
  </si>
  <si>
    <t>CONFIDOR SUPER (T) SC350 20X250ML BOT IN</t>
  </si>
  <si>
    <t>DECIS EC 28 50X100ML BOT IN</t>
  </si>
  <si>
    <t>FOOST WP50 24X500G BAG IN</t>
  </si>
  <si>
    <t>GAUCHO FS600 40X250ML BOT IN</t>
  </si>
  <si>
    <t>GAUCHO FS600 100X50ML BOT IN</t>
  </si>
  <si>
    <t>JUMP WG80 80X40GR BAG IN</t>
  </si>
  <si>
    <t>LARVIN (T) WP75 40X100GR BAG IN</t>
  </si>
  <si>
    <t>LARVIN (T) WP75 10X1KG BAG IN</t>
  </si>
  <si>
    <t>LARVIN (T) WP75 20X250GR BAG IN</t>
  </si>
  <si>
    <t>LARVIN (T) WP75 20X500GR BAG IN</t>
  </si>
  <si>
    <t>LAUDIS SC630 3X230ML BOT IN</t>
  </si>
  <si>
    <t>MELODY DUO WP66 8 50X100GR BAG IN</t>
  </si>
  <si>
    <t>MOVENTO ENERGY SC240 50X100ML BOT IN</t>
  </si>
  <si>
    <t>MOVENTO ENERGY SC240 40X250ML BOT IN</t>
  </si>
  <si>
    <t>NATIVO WG75 20X500GR BAG IN</t>
  </si>
  <si>
    <t>OBERON (T) SC240 40X200ML BOT IN</t>
  </si>
  <si>
    <t>OBERON (T) SC240 20X500ML BOT IN</t>
  </si>
  <si>
    <t>PROFILER WG71 11 20X250GR BAG IN</t>
  </si>
  <si>
    <t>REGENT GOLD SC200 50X100ML BOT IN</t>
  </si>
  <si>
    <t>REGENT GOLD SC200 40X250ML BOT IN</t>
  </si>
  <si>
    <t>REGENT GR0 3 4X5KG BAG IN</t>
  </si>
  <si>
    <t>REGENT (T) SC50 10X1L BOT IN</t>
  </si>
  <si>
    <t>SENCOR WP70 60X100GR BAG IN</t>
  </si>
  <si>
    <t>SOLOMON OD300 10X1L BOT IN</t>
  </si>
  <si>
    <t>SOLOMON OD300 40X250ML BOT IN</t>
  </si>
  <si>
    <t>SOLOMON OD300 20X500ML BOT IN</t>
  </si>
  <si>
    <t>WHIPSUPER (T) EC90 50X100ML BOT IN</t>
  </si>
  <si>
    <t>WHIPSUPER (T) EC90 40X250ML BOT IN</t>
  </si>
  <si>
    <t>WHIPSUPER (T) EC90 20X500ML BOT IN</t>
  </si>
  <si>
    <t>ADMIRE (T) WG70 30X150GR BOT IN</t>
  </si>
  <si>
    <t>ADMIRE (T) WG70 60X75GR BOT IN</t>
  </si>
  <si>
    <t>FAME (T) SC480 20X100ML BOT IN</t>
  </si>
  <si>
    <t>FAME (T) SC480 8X250ML BOT IN</t>
  </si>
  <si>
    <t>GAUCHO FS600 2X(5X1L) BOT IN</t>
  </si>
  <si>
    <t>LUNA EXPERIENCE SC400 40X250ML BOT IN</t>
  </si>
  <si>
    <t>MOVENTO ENERGY SC240 10X1L BOT IN</t>
  </si>
  <si>
    <t>NATIVO WG75 20X(10X10GR) BAG IN</t>
  </si>
  <si>
    <t>SURPASS FIRSTCLASS 7149B2 20X450G BAG IN</t>
  </si>
  <si>
    <t>SURPASS SUPERB BG2 20X450G BAG IN</t>
  </si>
  <si>
    <t>DECIS EC101-2 40X250ML BOT IN</t>
  </si>
  <si>
    <t>SENCOR WP70 20X500GR BOX IN</t>
  </si>
  <si>
    <t>WHIPSUPER (T) EC90 10X1L BOT IN</t>
  </si>
  <si>
    <t>From Date 01/04/2021 To 31/05/2021</t>
  </si>
  <si>
    <t>BUONOS 250ML</t>
  </si>
  <si>
    <t>BUONOS 500ML</t>
  </si>
  <si>
    <t>DECIS EC 101.2 100ML</t>
  </si>
  <si>
    <t>DECIS EC 101.2 250ML</t>
  </si>
  <si>
    <t>FENOS QUICK 100ML</t>
  </si>
  <si>
    <t>FENOS QUICK 250ML</t>
  </si>
  <si>
    <t>INFINITO 500ML</t>
  </si>
  <si>
    <t>MAIZE DKC 9133 4 KG</t>
  </si>
  <si>
    <t>MAIZE DKC 9141 3.5KG</t>
  </si>
  <si>
    <t>MAIZE DKC 9150 5KG</t>
  </si>
  <si>
    <t>MAIZE DKC 9178 4 KG</t>
  </si>
  <si>
    <t>MAIZE PINNACLE 3.5KG</t>
  </si>
  <si>
    <t>ROUNDUP 1LIT</t>
  </si>
  <si>
    <t>ROUNDUP 20LIT</t>
  </si>
  <si>
    <t>ROUNDUP 5LIT</t>
  </si>
  <si>
    <t>C DK DKC9178 4KG IN</t>
  </si>
  <si>
    <t>C DK PINNACLE 3.5KG IN</t>
  </si>
  <si>
    <t>DECIS EC101-2 50X100ML BOX IN</t>
  </si>
  <si>
    <t>FENOS QUICK SC150 50X100ML BOT IN</t>
  </si>
  <si>
    <t>FENOS QUICK SC150 40X250ML BOT IN</t>
  </si>
  <si>
    <t>INFINITO SC687 5 20X500ML BOT IN</t>
  </si>
  <si>
    <t>C DK DKC9133 4KG IN</t>
  </si>
  <si>
    <t>C DK DKC9141 3.5KG IN</t>
  </si>
  <si>
    <t>C DK DKC9150 5KG IN</t>
  </si>
  <si>
    <t>ROUNDUP 41% SL (IN) 10X1 LTR</t>
  </si>
  <si>
    <t>ROUNDUP 41% SL (IN) 1X20 LTR</t>
  </si>
  <si>
    <t>ROUNDUP 41% SL (IN) 2X5 LTR</t>
  </si>
  <si>
    <t>Stock and Sales FOR THE PERIOD 01-Apr-2021 TO 31-May-2021</t>
  </si>
  <si>
    <t>Generated on 7/12/2021 10:00:59 AM</t>
  </si>
  <si>
    <t>Zylem Report - 01-Apr-2021 TO 31-May-2021</t>
  </si>
  <si>
    <t>Dealer Report -  01-Apr-2021 TO 31-May-2021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</si>
</sst>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00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7"/>
      <color rgb="FFFFFFFF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B7DBFF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0" applyNumberFormat="0" applyBorder="0" applyAlignment="0" applyProtection="0"/>
    <xf numFmtId="0" fontId="24" fillId="11" borderId="28" applyNumberFormat="0" applyAlignment="0" applyProtection="0"/>
    <xf numFmtId="0" fontId="25" fillId="12" borderId="29" applyNumberFormat="0" applyAlignment="0" applyProtection="0"/>
    <xf numFmtId="0" fontId="26" fillId="12" borderId="28" applyNumberFormat="0" applyAlignment="0" applyProtection="0"/>
    <xf numFmtId="0" fontId="27" fillId="0" borderId="30" applyNumberFormat="0" applyFill="0" applyAlignment="0" applyProtection="0"/>
    <xf numFmtId="0" fontId="28" fillId="13" borderId="31" applyNumberFormat="0" applyAlignment="0" applyProtection="0"/>
    <xf numFmtId="0" fontId="29" fillId="0" borderId="0" applyNumberFormat="0" applyFill="0" applyBorder="0" applyAlignment="0" applyProtection="0"/>
    <xf numFmtId="0" fontId="16" fillId="14" borderId="32" applyNumberFormat="0" applyFont="0" applyAlignment="0" applyProtection="0"/>
    <xf numFmtId="0" fontId="30" fillId="0" borderId="0" applyNumberFormat="0" applyFill="0" applyBorder="0" applyAlignment="0" applyProtection="0"/>
    <xf numFmtId="0" fontId="1" fillId="0" borderId="33" applyNumberFormat="0" applyFill="0" applyAlignment="0" applyProtection="0"/>
    <xf numFmtId="0" fontId="3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3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3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3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31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31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9" fontId="14" fillId="6" borderId="24" xfId="0" applyNumberFormat="1" applyFont="1" applyFill="1" applyBorder="1" applyAlignment="1">
      <alignment vertical="center"/>
    </xf>
    <xf numFmtId="49" fontId="14" fillId="6" borderId="24" xfId="0" applyNumberFormat="1" applyFont="1" applyFill="1" applyBorder="1" applyAlignment="1">
      <alignment horizontal="right" vertical="center"/>
    </xf>
    <xf numFmtId="166" fontId="13" fillId="0" borderId="0" xfId="0" applyNumberFormat="1" applyFont="1" applyAlignment="1">
      <alignment horizontal="right" vertical="center"/>
    </xf>
    <xf numFmtId="49" fontId="14" fillId="6" borderId="0" xfId="0" applyNumberFormat="1" applyFont="1" applyFill="1" applyAlignment="1">
      <alignment horizontal="right" vertical="center"/>
    </xf>
    <xf numFmtId="166" fontId="14" fillId="6" borderId="0" xfId="0" applyNumberFormat="1" applyFont="1" applyFill="1" applyAlignment="1">
      <alignment horizontal="right" vertical="center"/>
    </xf>
    <xf numFmtId="0" fontId="0" fillId="0" borderId="0" xfId="0"/>
    <xf numFmtId="49" fontId="13" fillId="0" borderId="0" xfId="0" applyNumberFormat="1" applyFont="1" applyAlignment="1">
      <alignment vertical="center"/>
    </xf>
    <xf numFmtId="49" fontId="13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0" fillId="0" borderId="0" xfId="0"/>
    <xf numFmtId="49" fontId="14" fillId="0" borderId="0" xfId="0" applyNumberFormat="1" applyFont="1" applyAlignment="1">
      <alignment vertic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15" fillId="7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1">
          <cell r="B1" t="str">
            <v>NAME</v>
          </cell>
          <cell r="C1" t="str">
            <v>Volume</v>
          </cell>
          <cell r="D1" t="str">
            <v>BottlePerCase</v>
          </cell>
          <cell r="E1" t="str">
            <v>Alias</v>
          </cell>
          <cell r="F1" t="str">
            <v>Id</v>
          </cell>
        </row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  <row r="507">
          <cell r="B507" t="str">
            <v>SPINTOR SC495 10X(20X7ML) BOT IN</v>
          </cell>
          <cell r="C507">
            <v>7</v>
          </cell>
          <cell r="D507">
            <v>200</v>
          </cell>
          <cell r="E507">
            <v>84908770</v>
          </cell>
          <cell r="F507">
            <v>372</v>
          </cell>
        </row>
        <row r="508">
          <cell r="B508" t="str">
            <v>SPINTOR SC495 20X75ML BOT IN</v>
          </cell>
          <cell r="C508">
            <v>75</v>
          </cell>
          <cell r="D508">
            <v>20</v>
          </cell>
          <cell r="E508">
            <v>3826566</v>
          </cell>
          <cell r="F508">
            <v>373</v>
          </cell>
        </row>
        <row r="509">
          <cell r="B509" t="str">
            <v>SUNRICE WG15 100X50GR BOT IN</v>
          </cell>
          <cell r="C509">
            <v>50</v>
          </cell>
          <cell r="D509">
            <v>100</v>
          </cell>
          <cell r="E509">
            <v>80219121</v>
          </cell>
          <cell r="F509">
            <v>374</v>
          </cell>
        </row>
        <row r="510">
          <cell r="B510" t="str">
            <v>SURPASS 1136 BG2 20X450GR BOX IN</v>
          </cell>
          <cell r="C510">
            <v>450</v>
          </cell>
          <cell r="D510">
            <v>20</v>
          </cell>
          <cell r="E510">
            <v>79863489</v>
          </cell>
          <cell r="F510">
            <v>1823</v>
          </cell>
        </row>
        <row r="511">
          <cell r="B511" t="str">
            <v>SURPASS 1170 BG2 20X450GR BOX IN</v>
          </cell>
          <cell r="C511">
            <v>450</v>
          </cell>
          <cell r="D511">
            <v>20</v>
          </cell>
          <cell r="E511">
            <v>79920024</v>
          </cell>
          <cell r="F511">
            <v>1824</v>
          </cell>
        </row>
        <row r="512">
          <cell r="B512" t="str">
            <v>SURPASS 139 BG2 20X450GR BAG IN</v>
          </cell>
          <cell r="C512">
            <v>450</v>
          </cell>
          <cell r="D512">
            <v>20</v>
          </cell>
          <cell r="E512">
            <v>80518781</v>
          </cell>
          <cell r="F512">
            <v>1825</v>
          </cell>
        </row>
        <row r="513">
          <cell r="B513" t="str">
            <v>SURPASS 503 BG2 20X450GR BOX IN</v>
          </cell>
          <cell r="C513">
            <v>450</v>
          </cell>
          <cell r="D513">
            <v>20</v>
          </cell>
          <cell r="E513">
            <v>79874057</v>
          </cell>
          <cell r="F513">
            <v>375</v>
          </cell>
        </row>
        <row r="514">
          <cell r="B514" t="str">
            <v>SURPASS 7007 BG2 (RIB) 20X475G BAG IN</v>
          </cell>
          <cell r="C514">
            <v>475</v>
          </cell>
          <cell r="D514">
            <v>20</v>
          </cell>
          <cell r="E514">
            <v>86786400</v>
          </cell>
          <cell r="F514">
            <v>1826</v>
          </cell>
        </row>
        <row r="515">
          <cell r="B515" t="str">
            <v>SURPASS 7007 BG2 20X450GR BOX IN</v>
          </cell>
          <cell r="C515">
            <v>450</v>
          </cell>
          <cell r="D515">
            <v>20</v>
          </cell>
          <cell r="E515">
            <v>79910606</v>
          </cell>
          <cell r="F515">
            <v>376</v>
          </cell>
        </row>
        <row r="516">
          <cell r="B516" t="str">
            <v>SURPASS 7007 BT 20X450GR BOX IN</v>
          </cell>
          <cell r="C516">
            <v>450</v>
          </cell>
          <cell r="D516">
            <v>20</v>
          </cell>
          <cell r="E516">
            <v>79892225</v>
          </cell>
          <cell r="F516">
            <v>1827</v>
          </cell>
        </row>
        <row r="517">
          <cell r="B517" t="str">
            <v>SURPASS 7010 BG2 20X450GR BOX IN</v>
          </cell>
          <cell r="C517">
            <v>450</v>
          </cell>
          <cell r="D517">
            <v>20</v>
          </cell>
          <cell r="E517">
            <v>79896042</v>
          </cell>
          <cell r="F517">
            <v>377</v>
          </cell>
        </row>
        <row r="518">
          <cell r="B518" t="str">
            <v>SURPASS 7114 BG2 20X450GR BAG IN</v>
          </cell>
          <cell r="C518">
            <v>450</v>
          </cell>
          <cell r="D518">
            <v>20</v>
          </cell>
          <cell r="E518">
            <v>80531583</v>
          </cell>
          <cell r="F518">
            <v>1828</v>
          </cell>
        </row>
        <row r="519">
          <cell r="B519" t="str">
            <v>SURPASS 7121 BG2 (LOC) 20X450GR BAG IN</v>
          </cell>
          <cell r="C519">
            <v>450</v>
          </cell>
          <cell r="D519">
            <v>20</v>
          </cell>
          <cell r="E519">
            <v>84432210</v>
          </cell>
          <cell r="F519">
            <v>1829</v>
          </cell>
        </row>
        <row r="520">
          <cell r="B520" t="str">
            <v>SURPASS 7147 BG2 20X450GR BOX IN</v>
          </cell>
          <cell r="C520">
            <v>450</v>
          </cell>
          <cell r="D520">
            <v>20</v>
          </cell>
          <cell r="E520">
            <v>80054696</v>
          </cell>
          <cell r="F520">
            <v>378</v>
          </cell>
        </row>
        <row r="521">
          <cell r="B521" t="str">
            <v>SURPASS 7149 BG2 20X450GR BOX IN</v>
          </cell>
          <cell r="C521">
            <v>450</v>
          </cell>
          <cell r="D521">
            <v>20</v>
          </cell>
          <cell r="E521">
            <v>80044941</v>
          </cell>
          <cell r="F521">
            <v>379</v>
          </cell>
        </row>
        <row r="522">
          <cell r="B522" t="str">
            <v>SURPASS 7163 BG2 20X450GR BAG IN</v>
          </cell>
          <cell r="C522">
            <v>450</v>
          </cell>
          <cell r="D522">
            <v>20</v>
          </cell>
          <cell r="E522">
            <v>80539142</v>
          </cell>
          <cell r="F522">
            <v>1830</v>
          </cell>
        </row>
        <row r="523">
          <cell r="B523" t="str">
            <v>SURPASS 7171 BG2 (LOC) 20X450GR BAG IN</v>
          </cell>
          <cell r="C523">
            <v>450</v>
          </cell>
          <cell r="D523">
            <v>20</v>
          </cell>
          <cell r="E523">
            <v>84078468</v>
          </cell>
          <cell r="F523">
            <v>380</v>
          </cell>
        </row>
        <row r="524">
          <cell r="B524" t="str">
            <v>SURPASS 7171 BGII 20X450GR BAG IN</v>
          </cell>
          <cell r="C524">
            <v>450</v>
          </cell>
          <cell r="D524">
            <v>20</v>
          </cell>
          <cell r="E524">
            <v>81739269</v>
          </cell>
          <cell r="F524">
            <v>381</v>
          </cell>
        </row>
        <row r="525">
          <cell r="B525" t="str">
            <v>SURPASS 7172 BG2 (RIB) 20X475G BAG IN</v>
          </cell>
          <cell r="C525">
            <v>475</v>
          </cell>
          <cell r="D525">
            <v>20</v>
          </cell>
          <cell r="E525">
            <v>86755467</v>
          </cell>
          <cell r="F525">
            <v>1831</v>
          </cell>
        </row>
        <row r="526">
          <cell r="B526" t="str">
            <v>SURPASS 7172 BG2 20X450GR BAG IN</v>
          </cell>
          <cell r="C526">
            <v>450</v>
          </cell>
          <cell r="D526">
            <v>20</v>
          </cell>
          <cell r="E526">
            <v>84456071</v>
          </cell>
          <cell r="F526">
            <v>382</v>
          </cell>
        </row>
        <row r="527">
          <cell r="B527" t="str">
            <v>SURPASS 7196 BG2 20X450GR BAG IN</v>
          </cell>
          <cell r="C527">
            <v>450</v>
          </cell>
          <cell r="D527">
            <v>20</v>
          </cell>
          <cell r="E527">
            <v>80572581</v>
          </cell>
          <cell r="F527">
            <v>1832</v>
          </cell>
        </row>
        <row r="528">
          <cell r="B528" t="str">
            <v>SURPASS 7223 BG2 (LOC) 20X450G BAG IN</v>
          </cell>
          <cell r="C528">
            <v>450</v>
          </cell>
          <cell r="D528">
            <v>20</v>
          </cell>
          <cell r="E528">
            <v>84115282</v>
          </cell>
          <cell r="F528">
            <v>1833</v>
          </cell>
        </row>
        <row r="529">
          <cell r="B529" t="str">
            <v>SURPASS 7272 BG2 (LOC) 20X450G BAG IN</v>
          </cell>
          <cell r="C529">
            <v>450</v>
          </cell>
          <cell r="D529">
            <v>20</v>
          </cell>
          <cell r="E529">
            <v>85331000</v>
          </cell>
          <cell r="F529">
            <v>383</v>
          </cell>
        </row>
        <row r="530">
          <cell r="B530" t="str">
            <v>SURPASS 7272 BG2 (RIB) 20X475G BAG IN</v>
          </cell>
          <cell r="C530">
            <v>475</v>
          </cell>
          <cell r="D530">
            <v>20</v>
          </cell>
          <cell r="E530">
            <v>86708051</v>
          </cell>
          <cell r="F530">
            <v>1834</v>
          </cell>
        </row>
        <row r="531">
          <cell r="B531" t="str">
            <v>SURPASS 7517 BGII LOC 20X450GR BAG IN</v>
          </cell>
          <cell r="C531">
            <v>450</v>
          </cell>
          <cell r="D531">
            <v>20</v>
          </cell>
          <cell r="E531">
            <v>80891601</v>
          </cell>
          <cell r="F531">
            <v>384</v>
          </cell>
        </row>
        <row r="532">
          <cell r="B532" t="str">
            <v>SURPASS 7575 BG2 (LOC) 20X450GR BAG IN</v>
          </cell>
          <cell r="C532">
            <v>450</v>
          </cell>
          <cell r="D532">
            <v>20</v>
          </cell>
          <cell r="E532">
            <v>84411450</v>
          </cell>
          <cell r="F532">
            <v>1835</v>
          </cell>
        </row>
        <row r="533">
          <cell r="B533" t="str">
            <v>SURPASS 7576 BG2 (LOC) 20X450GR BAG IN</v>
          </cell>
          <cell r="C533">
            <v>450</v>
          </cell>
          <cell r="D533">
            <v>20</v>
          </cell>
          <cell r="E533">
            <v>84468800</v>
          </cell>
          <cell r="F533">
            <v>385</v>
          </cell>
        </row>
        <row r="534">
          <cell r="B534" t="str">
            <v>SURPASS 7576 BG2 (RIB) 20X475G BAG IN</v>
          </cell>
          <cell r="C534">
            <v>475</v>
          </cell>
          <cell r="D534">
            <v>20</v>
          </cell>
          <cell r="E534">
            <v>86780550</v>
          </cell>
          <cell r="F534">
            <v>1836</v>
          </cell>
        </row>
        <row r="535">
          <cell r="B535" t="str">
            <v>SURPASS 904 BG2 (RIB) 20X475G BAG IN</v>
          </cell>
          <cell r="C535">
            <v>475</v>
          </cell>
          <cell r="D535">
            <v>20</v>
          </cell>
          <cell r="E535">
            <v>86751933</v>
          </cell>
          <cell r="F535">
            <v>1837</v>
          </cell>
        </row>
        <row r="536">
          <cell r="B536" t="str">
            <v>SURPASS 904 BG2 20X450GR BOX IN</v>
          </cell>
          <cell r="C536">
            <v>450</v>
          </cell>
          <cell r="D536">
            <v>20</v>
          </cell>
          <cell r="E536">
            <v>79918976</v>
          </cell>
          <cell r="F536">
            <v>386</v>
          </cell>
        </row>
        <row r="537">
          <cell r="B537" t="str">
            <v>SURPASS 911 BG2 (RIB) 20X475G BAG IN</v>
          </cell>
          <cell r="C537">
            <v>475</v>
          </cell>
          <cell r="D537">
            <v>20</v>
          </cell>
          <cell r="E537">
            <v>86808110</v>
          </cell>
          <cell r="F537">
            <v>1838</v>
          </cell>
        </row>
        <row r="538">
          <cell r="B538" t="str">
            <v>SURPASS 911 BG2 20X450GR BOX IN</v>
          </cell>
          <cell r="C538">
            <v>450</v>
          </cell>
          <cell r="D538">
            <v>20</v>
          </cell>
          <cell r="E538">
            <v>79859821</v>
          </cell>
          <cell r="F538">
            <v>387</v>
          </cell>
        </row>
        <row r="539">
          <cell r="B539" t="str">
            <v>SURPASS 911 BG2 BTMS LOC 20X450G BAG IN</v>
          </cell>
          <cell r="C539">
            <v>450</v>
          </cell>
          <cell r="D539">
            <v>20</v>
          </cell>
          <cell r="E539">
            <v>84412201</v>
          </cell>
          <cell r="F539">
            <v>388</v>
          </cell>
        </row>
        <row r="540">
          <cell r="B540" t="str">
            <v>SURPASS AASHA 1171 BG2 20X450G BAG IN</v>
          </cell>
          <cell r="C540">
            <v>450</v>
          </cell>
          <cell r="D540">
            <v>20</v>
          </cell>
          <cell r="E540">
            <v>80938276</v>
          </cell>
          <cell r="F540">
            <v>389</v>
          </cell>
        </row>
        <row r="541">
          <cell r="B541" t="str">
            <v>SURPASS DHANNO B2 20X450GR BOX IN</v>
          </cell>
          <cell r="C541">
            <v>450</v>
          </cell>
          <cell r="D541">
            <v>20</v>
          </cell>
          <cell r="E541">
            <v>79435673</v>
          </cell>
          <cell r="F541">
            <v>390</v>
          </cell>
        </row>
        <row r="542">
          <cell r="B542" t="str">
            <v>SURPASS FC 7149 BG2 (RIB) 20X475G BAG IN</v>
          </cell>
          <cell r="C542">
            <v>475</v>
          </cell>
          <cell r="D542">
            <v>20</v>
          </cell>
          <cell r="E542">
            <v>86737310</v>
          </cell>
          <cell r="F542">
            <v>1839</v>
          </cell>
        </row>
        <row r="543">
          <cell r="B543" t="str">
            <v>SURPASS FIRSTCLASS 7149B2 20X450G BAG IN</v>
          </cell>
          <cell r="C543">
            <v>450</v>
          </cell>
          <cell r="D543">
            <v>20</v>
          </cell>
          <cell r="E543">
            <v>80938829</v>
          </cell>
          <cell r="F543">
            <v>391</v>
          </cell>
        </row>
        <row r="544">
          <cell r="B544" t="str">
            <v>SURPASS GOLDMINE BT 20X450GR BOX IN</v>
          </cell>
          <cell r="C544">
            <v>450</v>
          </cell>
          <cell r="D544">
            <v>20</v>
          </cell>
          <cell r="E544">
            <v>79392036</v>
          </cell>
          <cell r="F544">
            <v>392</v>
          </cell>
        </row>
        <row r="545">
          <cell r="B545" t="str">
            <v>SURPASS IT 905 BT 20X450GR BOX IN</v>
          </cell>
          <cell r="C545">
            <v>450</v>
          </cell>
          <cell r="D545">
            <v>20</v>
          </cell>
          <cell r="E545">
            <v>79372973</v>
          </cell>
          <cell r="F545">
            <v>1840</v>
          </cell>
        </row>
        <row r="546">
          <cell r="B546" t="str">
            <v>SURPASS IT 923 BT 20X450GR BOX IN</v>
          </cell>
          <cell r="C546">
            <v>450</v>
          </cell>
          <cell r="D546">
            <v>20</v>
          </cell>
          <cell r="E546">
            <v>79409737</v>
          </cell>
          <cell r="F546">
            <v>1841</v>
          </cell>
        </row>
        <row r="547">
          <cell r="B547" t="str">
            <v>SURPASS MINERVA BT 20X450GR BOX IN</v>
          </cell>
          <cell r="C547">
            <v>450</v>
          </cell>
          <cell r="D547">
            <v>20</v>
          </cell>
          <cell r="E547">
            <v>79633319</v>
          </cell>
          <cell r="F547">
            <v>393</v>
          </cell>
        </row>
        <row r="548">
          <cell r="B548" t="str">
            <v>SURPASS RCH 144 BT 20X450GR BAG IN</v>
          </cell>
          <cell r="C548">
            <v>450</v>
          </cell>
          <cell r="D548">
            <v>20</v>
          </cell>
          <cell r="E548">
            <v>79381697</v>
          </cell>
          <cell r="F548">
            <v>1842</v>
          </cell>
        </row>
        <row r="549">
          <cell r="B549" t="str">
            <v>SURPASS RCH 368 BT 20X450GR BAG IN</v>
          </cell>
          <cell r="C549">
            <v>450</v>
          </cell>
          <cell r="D549">
            <v>20</v>
          </cell>
          <cell r="E549">
            <v>79366868</v>
          </cell>
          <cell r="F549">
            <v>1843</v>
          </cell>
        </row>
        <row r="550">
          <cell r="B550" t="str">
            <v>SURPASS SP 1037 B2 20X450GR BOX IN</v>
          </cell>
          <cell r="C550">
            <v>450</v>
          </cell>
          <cell r="D550">
            <v>20</v>
          </cell>
          <cell r="E550">
            <v>79398301</v>
          </cell>
          <cell r="F550">
            <v>1844</v>
          </cell>
        </row>
        <row r="551">
          <cell r="B551" t="str">
            <v>SURPASS SUPERB BG2 20X450G BAG IN</v>
          </cell>
          <cell r="C551">
            <v>450</v>
          </cell>
          <cell r="D551">
            <v>20</v>
          </cell>
          <cell r="E551">
            <v>84950246</v>
          </cell>
          <cell r="F551">
            <v>394</v>
          </cell>
        </row>
        <row r="552">
          <cell r="B552" t="str">
            <v>TEMPRID SC365.4 100X50ML BOT IN</v>
          </cell>
          <cell r="C552">
            <v>50</v>
          </cell>
          <cell r="D552">
            <v>100</v>
          </cell>
          <cell r="E552">
            <v>84952184</v>
          </cell>
          <cell r="F552">
            <v>433</v>
          </cell>
        </row>
        <row r="553">
          <cell r="B553" t="str">
            <v>TEMPRID SC365.4 20X500ML BOT IN</v>
          </cell>
          <cell r="C553">
            <v>500</v>
          </cell>
          <cell r="D553">
            <v>20</v>
          </cell>
          <cell r="E553">
            <v>84933619</v>
          </cell>
          <cell r="F553">
            <v>434</v>
          </cell>
        </row>
        <row r="554">
          <cell r="B554" t="str">
            <v>TOPSTAR (T) WP80 10X(10X35GR) BOX IN</v>
          </cell>
          <cell r="C554">
            <v>35</v>
          </cell>
          <cell r="D554">
            <v>100</v>
          </cell>
          <cell r="E554">
            <v>79109040</v>
          </cell>
          <cell r="F554">
            <v>395</v>
          </cell>
        </row>
        <row r="555">
          <cell r="B555" t="str">
            <v>TOPSTAR (T) WP80 4X(10X100GR) BOX IN</v>
          </cell>
          <cell r="C555">
            <v>100</v>
          </cell>
          <cell r="D555">
            <v>40</v>
          </cell>
          <cell r="E555">
            <v>79141696</v>
          </cell>
          <cell r="F555">
            <v>396</v>
          </cell>
        </row>
        <row r="556">
          <cell r="B556" t="str">
            <v>TOPSTAR (T) WP80 8X(20X22.5GR) BOX IN</v>
          </cell>
          <cell r="C556">
            <v>1</v>
          </cell>
          <cell r="D556">
            <v>160</v>
          </cell>
          <cell r="E556">
            <v>79140800</v>
          </cell>
          <cell r="F556">
            <v>397</v>
          </cell>
        </row>
        <row r="557">
          <cell r="B557" t="str">
            <v>TOPSTAR WP80 8X(10X40GR) BOX PK</v>
          </cell>
          <cell r="C557">
            <v>40</v>
          </cell>
          <cell r="D557">
            <v>80</v>
          </cell>
          <cell r="E557">
            <v>60832240</v>
          </cell>
          <cell r="F557">
            <v>398</v>
          </cell>
        </row>
        <row r="558">
          <cell r="B558" t="str">
            <v>VELUM PRIME SC400 12X1L BOT IN</v>
          </cell>
          <cell r="C558">
            <v>1000</v>
          </cell>
          <cell r="D558">
            <v>10</v>
          </cell>
          <cell r="E558">
            <v>84418706</v>
          </cell>
          <cell r="F558">
            <v>399</v>
          </cell>
        </row>
        <row r="559">
          <cell r="B559" t="str">
            <v>VELUM PRIME SC400 20X500ML BOT IN</v>
          </cell>
          <cell r="C559">
            <v>500</v>
          </cell>
          <cell r="D559">
            <v>20</v>
          </cell>
          <cell r="E559">
            <v>84407038</v>
          </cell>
          <cell r="F559">
            <v>400</v>
          </cell>
        </row>
        <row r="560">
          <cell r="B560" t="str">
            <v>VELUM PRIME SC400 40X250ML BOT IN</v>
          </cell>
          <cell r="C560">
            <v>250</v>
          </cell>
          <cell r="D560">
            <v>40</v>
          </cell>
          <cell r="E560">
            <v>84474886</v>
          </cell>
          <cell r="F560">
            <v>401</v>
          </cell>
        </row>
        <row r="561">
          <cell r="B561" t="str">
            <v>VELUM PRIME SC400 50X100ML BOT IN</v>
          </cell>
          <cell r="C561">
            <v>100</v>
          </cell>
          <cell r="D561">
            <v>50</v>
          </cell>
          <cell r="E561">
            <v>84504572</v>
          </cell>
          <cell r="F561">
            <v>402</v>
          </cell>
        </row>
        <row r="562">
          <cell r="B562" t="str">
            <v>WHIPSUPER (T) EC88 4X3L BOT IN</v>
          </cell>
          <cell r="C562">
            <v>3000</v>
          </cell>
          <cell r="D562">
            <v>4</v>
          </cell>
          <cell r="E562">
            <v>79414234</v>
          </cell>
          <cell r="F562">
            <v>1845</v>
          </cell>
        </row>
        <row r="563">
          <cell r="B563" t="str">
            <v>WHIPSUPER (T) EC90 10X1L BOT IN</v>
          </cell>
          <cell r="C563">
            <v>1000</v>
          </cell>
          <cell r="D563">
            <v>10</v>
          </cell>
          <cell r="E563">
            <v>5972697</v>
          </cell>
          <cell r="F563">
            <v>403</v>
          </cell>
        </row>
        <row r="564">
          <cell r="B564" t="str">
            <v>WHIPSUPER (T) EC90 20X500ML BOT IN</v>
          </cell>
          <cell r="C564">
            <v>500</v>
          </cell>
          <cell r="D564">
            <v>20</v>
          </cell>
          <cell r="E564">
            <v>5955989</v>
          </cell>
          <cell r="F564">
            <v>404</v>
          </cell>
        </row>
        <row r="565">
          <cell r="B565" t="str">
            <v>WHIPSUPER (T) EC90 40X250ML BOT IN</v>
          </cell>
          <cell r="C565">
            <v>250</v>
          </cell>
          <cell r="D565">
            <v>40</v>
          </cell>
          <cell r="E565">
            <v>5966131</v>
          </cell>
          <cell r="F565">
            <v>405</v>
          </cell>
        </row>
        <row r="566">
          <cell r="B566" t="str">
            <v>WHIPSUPER (T) EC90 50X100ML BOT IN</v>
          </cell>
          <cell r="C566">
            <v>100</v>
          </cell>
          <cell r="D566">
            <v>50</v>
          </cell>
          <cell r="E566">
            <v>5994151</v>
          </cell>
          <cell r="F566">
            <v>406</v>
          </cell>
        </row>
        <row r="567">
          <cell r="B567" t="str">
            <v>WHIPSUPER EC88 50X100ML BOT BD</v>
          </cell>
          <cell r="C567">
            <v>100</v>
          </cell>
          <cell r="D567">
            <v>50</v>
          </cell>
          <cell r="E567">
            <v>80038585</v>
          </cell>
          <cell r="F567">
            <v>407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89.608824074072" createdVersion="6" refreshedVersion="7" minRefreshableVersion="3" recordCount="107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1" maxValue="4831"/>
    </cacheField>
    <cacheField name="Inwards" numFmtId="0">
      <sharedItems containsString="0" containsBlank="1" containsNumber="1" containsInteger="1" minValue="20" maxValue="3200"/>
    </cacheField>
    <cacheField name="Outwards" numFmtId="0">
      <sharedItems containsString="0" containsBlank="1" containsNumber="1" containsInteger="1" minValue="1" maxValue="5862"/>
    </cacheField>
    <cacheField name="Closing Balance" numFmtId="0">
      <sharedItems containsString="0" containsBlank="1" containsNumber="1" containsInteger="1" minValue="-3" maxValue="4828"/>
    </cacheField>
    <cacheField name="Combi Name" numFmtId="0">
      <sharedItems containsNonDate="0" containsString="0" containsBlank="1"/>
    </cacheField>
    <cacheField name="Master Name" numFmtId="0">
      <sharedItems count="163">
        <s v="ADMIRE (T) WG70 30X150GR BOT IN"/>
        <s v="ADMIRE WG70 125X(8X2GR) BAG IN"/>
        <s v="ADMIRE (T) WG70 150X30GR BOT IN"/>
        <s v="ADMIRE (T) WG70 60X75GR BOT IN"/>
        <s v="ALANTO (T) SC240 50X100ML BOT IN"/>
        <s v="ALIETTE WP80 40X100GR BAG IN"/>
        <s v="ALIETTE WP80 10X1KG BAG IN"/>
        <s v="ALIETTE WP80 20X250GR BAG IN"/>
        <s v="ALIETTE WP80 20X50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ELT EXPERT SC480 50X100ML BOT IN"/>
        <s v="CONFIDOR (T) SL200 50X100ML BOT IN"/>
        <s v="CONFIDOR (T) SL200 20X250ML BOT IN"/>
        <s v="CONFIDOR (T) SL200 20X500ML BOT IN"/>
        <s v="CONFIDOR (T) SL200 100X50ML BOT IN"/>
        <s v="CONFIDOR SUPER (T) SC350 50X100ML BOT IN"/>
        <s v="CONFIDOR SUPER (T) SC350 20X250ML BOT IN"/>
        <s v="CONFIDOR SUPER (T) SC350 50X50ML BOT IN"/>
        <s v="SURPASS FIRSTCLASS 7149B2 20X450G BAG IN"/>
        <s v="SURPASS SUPERB BG2 20X450G BAG IN"/>
        <s v="DECIS EC 28 50X100ML BOT IN"/>
        <s v="DECIS EC101-2 40X250ML BOT IN"/>
        <s v="DECIS EC101-2 50X100ML BOX IN"/>
        <s v="ETHREL SL39 50X100ML BOT IN"/>
        <s v="EVERGOL XTEND FS308 50X100ML BOT IN"/>
        <s v="EVERGOL XTEND FS308 40X250ML BOT IN"/>
        <s v="EVERGOL XTEND FS308 100X40ML BOT IN"/>
        <s v="FAME (T) SC480 10X(20X10ML) BOT IN"/>
        <s v="FAME (T) SC480 20X100ML BOT IN"/>
        <s v="FAME (T) SC480 8X250ML BOT IN"/>
        <s v="FAME (T) SC480 40X50ML BOT IN"/>
        <s v="FENOS QUICK SC150 50X100ML BOT IN"/>
        <s v="FENOS QUICK SC150 40X250ML BOT IN"/>
        <s v="FOLICUR (T) EC250 50X100ML BOT IN"/>
        <s v="FOLICUR (T) EC250 40X250ML BOT IN"/>
        <s v="FOOST WP50 20X250G BAG IN"/>
        <s v="FOOST WP50 24X500G BAG IN"/>
        <s v="GAUCHO FS600 2X(5X1L) BOT IN"/>
        <s v="GAUCHO FS600 50X100ML BOT IN"/>
        <s v="GAUCHO FS600 40X250ML BOT IN"/>
        <s v="GAUCHO FS600 100X50ML BOT IN"/>
        <s v="INFINITO SC687 5 20X500ML BOT IN"/>
        <s v="JUMP WG80 160X(10X2GR) BAG IN"/>
        <s v="JUMP WG80 80X40GR BAG IN"/>
        <s v="LARVIN (T) WP75 10X1KG BAG IN"/>
        <s v="LARVIN (T) WP75 40X100GR BAG IN"/>
        <s v="LARVIN (T) WP75 20X250GR BAG IN"/>
        <s v="LARVIN (T) WP75 20X500GR BAG IN"/>
        <s v="LAUDIS SC630 8X115ML BOT IN"/>
        <s v="LAUDIS SC630 3X230ML BOT IN"/>
        <s v="LAUDIS SC630 10X57.5ML BOT IN"/>
        <s v="LUNA EXPERIENCE SC400 50X100ML BOT IN"/>
        <s v="LUNA EXPERIENCE SC400 40X250ML BOT IN"/>
        <s v="C DK DKC9133 4KG IN"/>
        <s v="C DK DKC9141 3.5KG IN"/>
        <s v="C DK DKC9150 5KG IN"/>
        <s v="C DK DKC9178 4KG IN"/>
        <s v="C DK PINNACLE 3.5KG IN"/>
        <s v="MELODY DUO WP66 8 50X100GR BAG IN"/>
        <s v="MELODY DUO WP66 8 10X400GR BAG IN"/>
        <s v="MOVENTO ENERGY SC240 10X1L BOT IN"/>
        <s v="MOVENTO ENERGY SC240 50X100ML BOT IN"/>
        <s v="MOVENTO ENERGY SC240 40X250ML BOT IN"/>
        <s v="MOVENTO OD150 40X250ML BOT IN"/>
        <s v="NATIVO WG75 20X(10X10GR) BAG IN"/>
        <s v="NATIVO WG75 50X100GR BAG IN"/>
        <s v="NATIVO WG75 40X250GR BAG IN"/>
        <s v="NATIVO WG75 100X50GR BAG IN"/>
        <s v="NATIVO WG75 20X500GR BAG IN"/>
        <s v="OBERON (T) SC240 50X100ML BOT IN"/>
        <s v="OBERON (T) SC240 40X200ML BOT IN"/>
        <s v="OBERON (T) SC240 100X50ML BOT IN"/>
        <s v="OBERON (T) SC240 20X500ML BOT IN"/>
        <s v="PLANOFIX SL4 5 50X100ML BOT IN"/>
        <s v="PLANOFIX SL4 5 40X250ML BOT IN"/>
        <s v="PROFILER WG71 11 20X250GR BAG IN"/>
        <s v="REGENT GOLD SC200 50X100ML BOT IN"/>
        <s v="REGENT GOLD SC200 40X250ML BOT IN"/>
        <s v="REGENT GR0 3 20X1KG BAG IN"/>
        <s v="REGENT GR0 3 1X25KG BOX WW"/>
        <s v="REGENT GR0 3 4X5KG BAG IN"/>
        <s v="REGENT (T) SC50 10X1L BOT IN"/>
        <s v="REGENT (T) SC50 50X100ML BOT IN"/>
        <s v="REGENT (T) SC50 20X250ML BOT IN"/>
        <s v="REGENT (T) SC50 20X500ML BOT IN"/>
        <s v="ROUNDUP 41% SL (IN) 10X1 LTR"/>
        <s v="ROUNDUP 41% SL (IN) 1X20 LTR"/>
        <s v="ROUNDUP 41% SL (IN) 2X5 LTR"/>
        <s v="SECTIN WG60 50X100GR BAG IN"/>
        <s v="SENCOR WP70 60X100GR BAG IN"/>
        <s v="SENCOR WP70 20X500GR BOX IN"/>
        <s v="SOLOMON OD300 10X1L BOT IN"/>
        <s v="SOLOMON OD300 50X100ML BOT IN"/>
        <s v="SOLOMON OD300 40X250ML BOT IN"/>
        <s v="SOLOMON OD300 20X500ML BOT IN"/>
        <s v="WHIPSUPER (T) EC90 50X100ML BOT IN"/>
        <s v="WHIPSUPER (T) EC90 10X1L BOT IN"/>
        <s v="WHIPSUPER (T) EC90 40X250ML BOT IN"/>
        <s v="WHIPSUPER (T) EC90 20X500ML BOT IN"/>
        <s v="DISCOUNTINUE PRODUCT" u="1"/>
        <s v="OBERON (T) SC240 10X1L BOT IN" u="1"/>
        <s v="SIVANTO PRIME SL200 10X1L BOT IN" u="1"/>
        <s v="SIMBOLA (T) SG20 20X250G BOT IN" u="1"/>
        <s v="SIMBOLA (T) SG20 50X100G BOT IN" u="1"/>
        <s v="SIVANTO PRIME SL200 20X500ML BOT IN" u="1"/>
        <s v="SIVANTO PRIME SL200 40X250ML BOT IN" u="1"/>
        <s v="SIVANTO PRIME SL200 50X100ML BOT IN" u="1"/>
        <e v="#VALUE!" u="1"/>
        <s v="PLANOFIX SL45 10X1L BOT IN" u="1"/>
        <s v="CONFIDOR (T) SL200 10X1L BOT IN" u="1"/>
        <s v="REGENT ULTRA GR0 6 5X4KG BAG IN" u="1"/>
        <s v="LESENTA WG80 100X40GR BAG IN" u="1"/>
        <s v="LESENTA WG80 50X100GR BAG IN" u="1"/>
        <s v="COUNCIL ACTIV WG30 12X(5X90GR) BOX IN" u="1"/>
        <s v="COUNCIL ACTIV WG30 8X(10X45GR) BOX IN" u="1"/>
        <s v="ETHREL SL39 10X1L BOT IN" u="1"/>
        <s v="DECIS EC 28 20X500ML BOT IN" u="1"/>
        <s v="DECIS EC 28 40X250ML BOT IN" u="1"/>
        <s v="FOLICUR (T) EC250 20X500ML BOT IN" u="1"/>
        <s v="New" u="1"/>
        <s v="NATIVO WG75 10X1KG BAG IN" u="1"/>
        <s v="DECIS EC101-2 100X50ML BOT IN" u="1"/>
        <s v="PLANOFIX SL4 5 20X500ML BOT IN" u="1"/>
        <s v="BELT EXPERT SC480 100X50ML BOT IN" u="1"/>
        <s v="BELT EXPERT SC480 40X250ML BOT IN" u="1"/>
        <s v="SPINTOR SC495 10X(20X7ML) BOT IN" u="1"/>
        <s v="RICESTAR EC69 10X1L BOT IN" u="1"/>
        <s v="JUMP WG80 2X(15X100GR) BOT IN" u="1"/>
        <s v="RAXIL EASY FS60 100X50ML BOT IN" u="1"/>
        <s v="RAXIL EASY FS60 50X100ML BOT IN" u="1"/>
        <s v="REGENT GOLD SC200 20X500ML BOT IN" u="1"/>
        <e v="#N/A" u="1"/>
        <s v="SPINTOR SC495 20X75ML BOT IN" u="1"/>
        <s v="ALANTO (T) SC240 10X1L BOT IN" u="1"/>
        <s v="ALION PLUS SC560 4X5L BOT IN" u="1"/>
        <s v="GLAMORE WG80 40X50GR BOT IN" u="1"/>
        <s v="INFINITO SC687 5 10X1L BOT IN" u="1"/>
        <s v="FITREST SG5 40X100GR BOT IN" u="1"/>
        <s v="TOPSTAR (T) WP80 10X(10X35GR) BOX IN" u="1"/>
        <s v="TOPSTAR (T) WP80 4X(10X100GR) BOX IN" u="1"/>
        <s v="FOLICUR (T) EC250 10X1L BOT IN" u="1"/>
        <s v="VELUM PRIME SC400 20X500ML BOT IN" u="1"/>
        <s v="VELUM PRIME SC400 40X250ML BOT IN" u="1"/>
        <s v="RICESTAR EC69 20X500ML BOT IN" u="1"/>
        <s v="RICESTAR EC69 40X250ML BOT IN" u="1"/>
        <s v="CONFIDOR SUPER (T) SC350 20X500ML BOT IN" u="1"/>
        <s v="ALANTO (T) SC240 20X500ML BOT IN" u="1"/>
        <s v="ALANTO (T) SC240 40X250ML BOT IN" u="1"/>
        <s v="DECIS EC 28 10X1L BOT IN" u="1"/>
        <s v="FAME (T) SC480 4X500ML BOT IN" u="1"/>
        <s v="SECTIN WG60 20X600GR BAG IN" u="1"/>
        <s v="ETHREL SL39 20X500ML BOT IN" u="1"/>
        <s v="INFINITO SC687 5 50X100ML BOT IN" u="1"/>
        <s v="GLAMORE WG80 20X100GR BOT IN" u="1"/>
        <s v="GAUCHO FS600 2X5L BOT IN" u="1"/>
        <s v="LUNA EXPERIENCE SC400 10X1L BOT IN" u="1"/>
        <s v="MELODY DUO WP66 8 10X800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7">
  <r>
    <s v="ADMIRE 150 GM"/>
    <n v="27"/>
    <m/>
    <m/>
    <n v="27"/>
    <m/>
    <x v="0"/>
  </r>
  <r>
    <s v="ADMIRE 16 GM"/>
    <n v="232"/>
    <n v="625"/>
    <n v="266"/>
    <n v="591"/>
    <m/>
    <x v="1"/>
  </r>
  <r>
    <s v="ADMIRE 2GM"/>
    <m/>
    <m/>
    <n v="3"/>
    <n v="-3"/>
    <m/>
    <x v="1"/>
  </r>
  <r>
    <s v="ADMIRE 30 GM"/>
    <n v="25"/>
    <n v="300"/>
    <n v="50"/>
    <n v="275"/>
    <m/>
    <x v="2"/>
  </r>
  <r>
    <s v="ADMIRE 75 GM"/>
    <n v="65"/>
    <m/>
    <m/>
    <n v="65"/>
    <m/>
    <x v="3"/>
  </r>
  <r>
    <s v="ALANTO 100ML"/>
    <m/>
    <m/>
    <m/>
    <m/>
    <m/>
    <x v="4"/>
  </r>
  <r>
    <s v="ALIETTE 100GM"/>
    <m/>
    <n v="280"/>
    <n v="105"/>
    <n v="175"/>
    <m/>
    <x v="5"/>
  </r>
  <r>
    <s v="ALIETTE 1KG"/>
    <m/>
    <m/>
    <m/>
    <m/>
    <m/>
    <x v="6"/>
  </r>
  <r>
    <s v="ALIETTE 250GM"/>
    <m/>
    <n v="140"/>
    <n v="51"/>
    <n v="89"/>
    <m/>
    <x v="7"/>
  </r>
  <r>
    <s v="ALIETTE 500GM"/>
    <m/>
    <n v="60"/>
    <n v="1"/>
    <n v="59"/>
    <m/>
    <x v="8"/>
  </r>
  <r>
    <s v="AMBITION 1 LIT"/>
    <n v="21"/>
    <m/>
    <n v="1"/>
    <n v="20"/>
    <m/>
    <x v="9"/>
  </r>
  <r>
    <s v="AMBITION 250ML"/>
    <n v="188"/>
    <m/>
    <m/>
    <n v="188"/>
    <m/>
    <x v="10"/>
  </r>
  <r>
    <s v="AMBITION 500ML"/>
    <n v="60"/>
    <m/>
    <m/>
    <n v="60"/>
    <m/>
    <x v="11"/>
  </r>
  <r>
    <s v="ANTRACOL 100GM"/>
    <m/>
    <n v="250"/>
    <n v="100"/>
    <n v="150"/>
    <m/>
    <x v="12"/>
  </r>
  <r>
    <s v="ANTRACOL 1KG"/>
    <n v="172"/>
    <n v="50"/>
    <n v="11"/>
    <n v="211"/>
    <m/>
    <x v="13"/>
  </r>
  <r>
    <s v="ANTRACOL 250GM"/>
    <n v="11"/>
    <n v="200"/>
    <n v="91"/>
    <n v="120"/>
    <m/>
    <x v="14"/>
  </r>
  <r>
    <s v="ANTRACOL 500GM"/>
    <n v="20"/>
    <n v="100"/>
    <n v="20"/>
    <n v="100"/>
    <m/>
    <x v="15"/>
  </r>
  <r>
    <s v="BELT EXPERT 100ML"/>
    <n v="115"/>
    <m/>
    <m/>
    <n v="115"/>
    <m/>
    <x v="16"/>
  </r>
  <r>
    <s v="CONFIDOR 100ML"/>
    <n v="25"/>
    <n v="2750"/>
    <n v="85"/>
    <n v="2690"/>
    <m/>
    <x v="17"/>
  </r>
  <r>
    <s v="CONFIDOR 250ML"/>
    <n v="24"/>
    <n v="820"/>
    <m/>
    <n v="844"/>
    <m/>
    <x v="18"/>
  </r>
  <r>
    <s v="CONFIDOR 500ML"/>
    <m/>
    <m/>
    <m/>
    <m/>
    <m/>
    <x v="19"/>
  </r>
  <r>
    <s v="CONFIDOR 50ML"/>
    <m/>
    <n v="1500"/>
    <n v="60"/>
    <n v="1440"/>
    <m/>
    <x v="20"/>
  </r>
  <r>
    <s v="CONFIDOR SUPER 100ML"/>
    <n v="114"/>
    <n v="100"/>
    <n v="16"/>
    <n v="198"/>
    <m/>
    <x v="21"/>
  </r>
  <r>
    <s v="CONFIDOR SUPER 250ML"/>
    <n v="5"/>
    <n v="20"/>
    <m/>
    <n v="25"/>
    <m/>
    <x v="22"/>
  </r>
  <r>
    <s v="CONFIDOR SUPER 50 ML"/>
    <m/>
    <n v="300"/>
    <n v="10"/>
    <n v="290"/>
    <m/>
    <x v="23"/>
  </r>
  <r>
    <s v="COTTON FIRST CLASS BGII"/>
    <m/>
    <n v="100"/>
    <n v="100"/>
    <m/>
    <m/>
    <x v="24"/>
  </r>
  <r>
    <s v="COTTON SUPERB BGII"/>
    <m/>
    <n v="500"/>
    <n v="170"/>
    <n v="330"/>
    <m/>
    <x v="25"/>
  </r>
  <r>
    <s v="DECIS 100EC 100ML"/>
    <m/>
    <m/>
    <m/>
    <m/>
    <m/>
    <x v="26"/>
  </r>
  <r>
    <s v="DECIS 100EC 250ML"/>
    <n v="29"/>
    <m/>
    <n v="2"/>
    <n v="27"/>
    <m/>
    <x v="27"/>
  </r>
  <r>
    <s v="DECIS EC 101.2 100ML"/>
    <m/>
    <n v="50"/>
    <m/>
    <n v="50"/>
    <m/>
    <x v="28"/>
  </r>
  <r>
    <s v="DECIS EC 101.2 250ML"/>
    <m/>
    <m/>
    <m/>
    <m/>
    <m/>
    <x v="27"/>
  </r>
  <r>
    <s v="ETHREL 100ML"/>
    <m/>
    <m/>
    <m/>
    <m/>
    <m/>
    <x v="29"/>
  </r>
  <r>
    <s v="EVERGOL XTEND 100ML"/>
    <n v="16"/>
    <n v="200"/>
    <n v="40"/>
    <n v="176"/>
    <m/>
    <x v="30"/>
  </r>
  <r>
    <s v="EVERGOL XTEND 250ML"/>
    <n v="38"/>
    <n v="80"/>
    <n v="10"/>
    <n v="108"/>
    <m/>
    <x v="31"/>
  </r>
  <r>
    <s v="EVERGOL XTEND 40 ML"/>
    <n v="65"/>
    <n v="200"/>
    <n v="36"/>
    <n v="229"/>
    <m/>
    <x v="32"/>
  </r>
  <r>
    <s v="FAME 10 ML"/>
    <n v="122"/>
    <n v="200"/>
    <n v="7"/>
    <n v="315"/>
    <m/>
    <x v="33"/>
  </r>
  <r>
    <s v="FAME 100ML"/>
    <n v="18"/>
    <m/>
    <m/>
    <n v="18"/>
    <m/>
    <x v="34"/>
  </r>
  <r>
    <s v="FAME 250ML"/>
    <n v="8"/>
    <m/>
    <m/>
    <n v="8"/>
    <m/>
    <x v="35"/>
  </r>
  <r>
    <s v="FAME 50 ML"/>
    <n v="32"/>
    <n v="40"/>
    <m/>
    <n v="72"/>
    <m/>
    <x v="36"/>
  </r>
  <r>
    <s v="FENOS QUICK 100ML"/>
    <n v="50"/>
    <m/>
    <m/>
    <n v="50"/>
    <m/>
    <x v="37"/>
  </r>
  <r>
    <s v="FENOS QUICK 250ML"/>
    <m/>
    <m/>
    <m/>
    <m/>
    <m/>
    <x v="38"/>
  </r>
  <r>
    <s v="FOLICURE 100ML"/>
    <m/>
    <n v="250"/>
    <m/>
    <n v="250"/>
    <m/>
    <x v="39"/>
  </r>
  <r>
    <s v="FOLICURE 250ML"/>
    <m/>
    <n v="120"/>
    <m/>
    <n v="120"/>
    <m/>
    <x v="40"/>
  </r>
  <r>
    <s v="FOOST 250GM"/>
    <n v="109"/>
    <m/>
    <n v="1"/>
    <n v="108"/>
    <m/>
    <x v="41"/>
  </r>
  <r>
    <s v="FOOST 500GM"/>
    <m/>
    <m/>
    <m/>
    <m/>
    <m/>
    <x v="42"/>
  </r>
  <r>
    <s v="GAUCHO 1 LIT"/>
    <m/>
    <m/>
    <m/>
    <m/>
    <m/>
    <x v="43"/>
  </r>
  <r>
    <s v="GAUCHO 100ML"/>
    <n v="41"/>
    <n v="500"/>
    <n v="229"/>
    <n v="312"/>
    <m/>
    <x v="44"/>
  </r>
  <r>
    <s v="GAUCHO 250ML"/>
    <n v="1"/>
    <n v="320"/>
    <n v="43"/>
    <n v="278"/>
    <m/>
    <x v="45"/>
  </r>
  <r>
    <s v="GAUCHO 50ML"/>
    <m/>
    <n v="700"/>
    <n v="317"/>
    <n v="383"/>
    <m/>
    <x v="46"/>
  </r>
  <r>
    <s v="INFINITO 500ML"/>
    <m/>
    <m/>
    <m/>
    <m/>
    <m/>
    <x v="47"/>
  </r>
  <r>
    <s v="JUMP 02 GM"/>
    <n v="2360"/>
    <n v="3200"/>
    <n v="732"/>
    <n v="4828"/>
    <m/>
    <x v="48"/>
  </r>
  <r>
    <s v="JUMP 40 GM"/>
    <m/>
    <n v="80"/>
    <m/>
    <n v="80"/>
    <m/>
    <x v="49"/>
  </r>
  <r>
    <s v="LARVIN 1 KG"/>
    <n v="5"/>
    <m/>
    <m/>
    <n v="5"/>
    <m/>
    <x v="50"/>
  </r>
  <r>
    <s v="LARVIN 100GM"/>
    <m/>
    <m/>
    <m/>
    <m/>
    <m/>
    <x v="51"/>
  </r>
  <r>
    <s v="LARVIN 250GM"/>
    <n v="230"/>
    <m/>
    <n v="2"/>
    <n v="228"/>
    <m/>
    <x v="52"/>
  </r>
  <r>
    <s v="LARVIN 500GM"/>
    <n v="57"/>
    <m/>
    <m/>
    <n v="57"/>
    <m/>
    <x v="53"/>
  </r>
  <r>
    <s v="LAUDIS 115ML"/>
    <n v="85"/>
    <m/>
    <m/>
    <n v="85"/>
    <m/>
    <x v="54"/>
  </r>
  <r>
    <s v="LAUDIS 230ML"/>
    <n v="1"/>
    <m/>
    <m/>
    <n v="1"/>
    <m/>
    <x v="55"/>
  </r>
  <r>
    <s v="LAUDIS 57.5 ML"/>
    <n v="103"/>
    <m/>
    <m/>
    <n v="103"/>
    <m/>
    <x v="56"/>
  </r>
  <r>
    <s v="LUNA 100ML"/>
    <m/>
    <m/>
    <m/>
    <m/>
    <m/>
    <x v="57"/>
  </r>
  <r>
    <s v="LUNA 250ML"/>
    <m/>
    <m/>
    <m/>
    <m/>
    <m/>
    <x v="58"/>
  </r>
  <r>
    <s v="MAIZE DKC 9133 4 KG"/>
    <m/>
    <n v="126"/>
    <n v="14"/>
    <n v="112"/>
    <m/>
    <x v="59"/>
  </r>
  <r>
    <s v="MAIZE DKC 9141 3.5KG"/>
    <m/>
    <n v="144"/>
    <n v="40"/>
    <n v="104"/>
    <m/>
    <x v="60"/>
  </r>
  <r>
    <s v="MAIZE DKC 9150 5KG"/>
    <m/>
    <m/>
    <m/>
    <m/>
    <m/>
    <x v="61"/>
  </r>
  <r>
    <s v="MAIZE DKC 9178 4 KG"/>
    <m/>
    <n v="49"/>
    <m/>
    <n v="49"/>
    <m/>
    <x v="62"/>
  </r>
  <r>
    <s v="MAIZE PINNACLE 3.5KG"/>
    <m/>
    <n v="144"/>
    <n v="8"/>
    <n v="136"/>
    <m/>
    <x v="63"/>
  </r>
  <r>
    <s v="MELODY DUO 100GM"/>
    <m/>
    <m/>
    <m/>
    <m/>
    <m/>
    <x v="64"/>
  </r>
  <r>
    <s v="MELODY DUO 400GM"/>
    <m/>
    <m/>
    <m/>
    <m/>
    <m/>
    <x v="65"/>
  </r>
  <r>
    <s v="MOVENTO Energy 1 LIT"/>
    <m/>
    <m/>
    <m/>
    <m/>
    <m/>
    <x v="66"/>
  </r>
  <r>
    <s v="MOVENTO Energy 100ML"/>
    <m/>
    <m/>
    <m/>
    <m/>
    <m/>
    <x v="67"/>
  </r>
  <r>
    <s v="MOVENTO Energy 250ML"/>
    <n v="26"/>
    <m/>
    <m/>
    <n v="26"/>
    <m/>
    <x v="68"/>
  </r>
  <r>
    <s v="MOVENTO OD150 250ML"/>
    <m/>
    <m/>
    <m/>
    <m/>
    <m/>
    <x v="69"/>
  </r>
  <r>
    <s v="NATIVO 10 GM"/>
    <n v="193"/>
    <n v="1000"/>
    <n v="273"/>
    <n v="920"/>
    <m/>
    <x v="70"/>
  </r>
  <r>
    <s v="NATIVO 100GM"/>
    <n v="51"/>
    <n v="50"/>
    <n v="21"/>
    <n v="80"/>
    <m/>
    <x v="71"/>
  </r>
  <r>
    <s v="NATIVO 250GM"/>
    <m/>
    <n v="120"/>
    <m/>
    <n v="120"/>
    <m/>
    <x v="72"/>
  </r>
  <r>
    <s v="NATIVO 50 GM"/>
    <n v="41"/>
    <n v="300"/>
    <n v="26"/>
    <n v="315"/>
    <m/>
    <x v="73"/>
  </r>
  <r>
    <s v="NATIVO 500GM"/>
    <n v="11"/>
    <m/>
    <m/>
    <n v="11"/>
    <m/>
    <x v="74"/>
  </r>
  <r>
    <s v="OBERON 100ML"/>
    <n v="26"/>
    <n v="50"/>
    <m/>
    <n v="76"/>
    <m/>
    <x v="75"/>
  </r>
  <r>
    <s v="OBERON 200ML"/>
    <n v="62"/>
    <m/>
    <m/>
    <n v="62"/>
    <m/>
    <x v="76"/>
  </r>
  <r>
    <s v="OBERON 50 ML"/>
    <m/>
    <m/>
    <m/>
    <m/>
    <m/>
    <x v="77"/>
  </r>
  <r>
    <s v="OBERON 500ML"/>
    <m/>
    <m/>
    <m/>
    <m/>
    <m/>
    <x v="78"/>
  </r>
  <r>
    <s v="PLANOFIX 100ML"/>
    <n v="114"/>
    <n v="100"/>
    <n v="50"/>
    <n v="164"/>
    <m/>
    <x v="79"/>
  </r>
  <r>
    <s v="PLANOFIX 250ML"/>
    <n v="7"/>
    <n v="40"/>
    <n v="6"/>
    <n v="41"/>
    <m/>
    <x v="80"/>
  </r>
  <r>
    <s v="PROFILER 250GM"/>
    <m/>
    <m/>
    <m/>
    <m/>
    <m/>
    <x v="81"/>
  </r>
  <r>
    <s v="REGENT GOLD SC200 100ML"/>
    <m/>
    <m/>
    <m/>
    <m/>
    <m/>
    <x v="82"/>
  </r>
  <r>
    <s v="REGENT GOLD SC200 250ML"/>
    <m/>
    <m/>
    <m/>
    <m/>
    <m/>
    <x v="83"/>
  </r>
  <r>
    <s v="REGENT GR 1 KG"/>
    <n v="172"/>
    <n v="100"/>
    <n v="83"/>
    <n v="189"/>
    <m/>
    <x v="84"/>
  </r>
  <r>
    <s v="REGENT GR 25 KG"/>
    <m/>
    <m/>
    <m/>
    <m/>
    <m/>
    <x v="85"/>
  </r>
  <r>
    <s v="REGENT GR 5 KG"/>
    <m/>
    <n v="80"/>
    <n v="61"/>
    <n v="19"/>
    <m/>
    <x v="86"/>
  </r>
  <r>
    <s v="REGENT SC 1 LIT"/>
    <n v="8"/>
    <m/>
    <m/>
    <n v="8"/>
    <m/>
    <x v="87"/>
  </r>
  <r>
    <s v="REGENT SC 100ML"/>
    <m/>
    <n v="250"/>
    <n v="10"/>
    <n v="240"/>
    <m/>
    <x v="88"/>
  </r>
  <r>
    <s v="REGENT SC 250ML"/>
    <m/>
    <n v="100"/>
    <m/>
    <n v="100"/>
    <m/>
    <x v="89"/>
  </r>
  <r>
    <s v="REGENT SC 500ML"/>
    <n v="5"/>
    <m/>
    <n v="1"/>
    <n v="4"/>
    <m/>
    <x v="90"/>
  </r>
  <r>
    <s v="ROUNDUP 1LIT"/>
    <n v="4831"/>
    <n v="1750"/>
    <n v="5862"/>
    <n v="719"/>
    <m/>
    <x v="91"/>
  </r>
  <r>
    <s v="ROUNDUP 20LIT"/>
    <n v="4"/>
    <m/>
    <m/>
    <n v="4"/>
    <m/>
    <x v="92"/>
  </r>
  <r>
    <s v="ROUNDUP 5LIT"/>
    <n v="166"/>
    <n v="480"/>
    <n v="462"/>
    <n v="184"/>
    <m/>
    <x v="93"/>
  </r>
  <r>
    <s v="SECTIN 100GM"/>
    <m/>
    <m/>
    <m/>
    <m/>
    <m/>
    <x v="94"/>
  </r>
  <r>
    <s v="SENCOR 100GM"/>
    <n v="11"/>
    <m/>
    <n v="11"/>
    <m/>
    <m/>
    <x v="95"/>
  </r>
  <r>
    <s v="SENCOR 500GM"/>
    <m/>
    <m/>
    <m/>
    <m/>
    <m/>
    <x v="96"/>
  </r>
  <r>
    <s v="SOLOMON 1 LIT"/>
    <n v="1"/>
    <n v="200"/>
    <n v="65"/>
    <n v="136"/>
    <m/>
    <x v="97"/>
  </r>
  <r>
    <s v="SOLOMON 100ML"/>
    <m/>
    <n v="50"/>
    <n v="10"/>
    <n v="40"/>
    <m/>
    <x v="98"/>
  </r>
  <r>
    <s v="SOLOMON 250ML"/>
    <m/>
    <n v="400"/>
    <n v="30"/>
    <n v="370"/>
    <m/>
    <x v="99"/>
  </r>
  <r>
    <s v="SOLOMON 500ML"/>
    <n v="3"/>
    <n v="400"/>
    <n v="63"/>
    <n v="340"/>
    <m/>
    <x v="100"/>
  </r>
  <r>
    <s v="WHIPSUPER 100ML"/>
    <m/>
    <n v="250"/>
    <m/>
    <n v="250"/>
    <m/>
    <x v="101"/>
  </r>
  <r>
    <s v="WHIPSUPER 1LIT"/>
    <n v="3"/>
    <m/>
    <m/>
    <n v="3"/>
    <m/>
    <x v="102"/>
  </r>
  <r>
    <s v="WHIPSUPER 250ML"/>
    <n v="34"/>
    <n v="800"/>
    <n v="6"/>
    <n v="828"/>
    <m/>
    <x v="103"/>
  </r>
  <r>
    <s v="WHIPSUPER 500ML"/>
    <n v="6"/>
    <n v="400"/>
    <m/>
    <n v="406"/>
    <m/>
    <x v="10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22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107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64">
        <item x="1"/>
        <item m="1" x="137"/>
        <item x="4"/>
        <item x="5"/>
        <item x="6"/>
        <item x="7"/>
        <item x="8"/>
        <item m="1" x="140"/>
        <item x="9"/>
        <item x="10"/>
        <item x="11"/>
        <item x="12"/>
        <item x="13"/>
        <item x="14"/>
        <item x="15"/>
        <item x="16"/>
        <item x="17"/>
        <item m="1" x="115"/>
        <item x="18"/>
        <item x="19"/>
        <item x="20"/>
        <item x="21"/>
        <item x="22"/>
        <item m="1" x="151"/>
        <item x="23"/>
        <item m="1" x="119"/>
        <item x="26"/>
        <item m="1" x="154"/>
        <item m="1" x="123"/>
        <item m="1" x="122"/>
        <item m="1" x="127"/>
        <item x="29"/>
        <item m="1" x="121"/>
        <item m="1" x="157"/>
        <item x="30"/>
        <item x="32"/>
        <item x="33"/>
        <item x="36"/>
        <item x="37"/>
        <item x="39"/>
        <item m="1" x="146"/>
        <item x="40"/>
        <item m="1" x="124"/>
        <item x="41"/>
        <item x="42"/>
        <item x="44"/>
        <item x="45"/>
        <item x="46"/>
        <item m="1" x="159"/>
        <item m="1" x="141"/>
        <item m="1" x="158"/>
        <item m="1" x="142"/>
        <item x="47"/>
        <item x="48"/>
        <item x="49"/>
        <item x="51"/>
        <item x="50"/>
        <item x="52"/>
        <item x="53"/>
        <item x="54"/>
        <item x="55"/>
        <item x="56"/>
        <item m="1" x="118"/>
        <item m="1" x="117"/>
        <item x="57"/>
        <item x="65"/>
        <item x="64"/>
        <item m="1" x="162"/>
        <item x="67"/>
        <item x="68"/>
        <item x="71"/>
        <item m="1" x="126"/>
        <item x="72"/>
        <item x="74"/>
        <item x="73"/>
        <item x="75"/>
        <item x="76"/>
        <item x="78"/>
        <item x="79"/>
        <item m="1" x="114"/>
        <item x="80"/>
        <item m="1" x="128"/>
        <item x="81"/>
        <item x="82"/>
        <item x="83"/>
        <item x="84"/>
        <item x="85"/>
        <item x="86"/>
        <item x="88"/>
        <item x="87"/>
        <item x="89"/>
        <item x="90"/>
        <item m="1" x="116"/>
        <item m="1" x="132"/>
        <item m="1" x="150"/>
        <item m="1" x="149"/>
        <item x="94"/>
        <item m="1" x="156"/>
        <item x="95"/>
        <item x="98"/>
        <item x="97"/>
        <item x="99"/>
        <item x="100"/>
        <item m="1" x="138"/>
        <item m="1" x="148"/>
        <item x="101"/>
        <item x="103"/>
        <item x="104"/>
        <item x="0"/>
        <item x="2"/>
        <item x="3"/>
        <item m="1" x="139"/>
        <item m="1" x="153"/>
        <item m="1" x="152"/>
        <item m="1" x="130"/>
        <item m="1" x="129"/>
        <item m="1" x="120"/>
        <item x="31"/>
        <item x="34"/>
        <item x="35"/>
        <item m="1" x="155"/>
        <item m="1" x="143"/>
        <item x="43"/>
        <item m="1" x="160"/>
        <item m="1" x="133"/>
        <item x="58"/>
        <item m="1" x="161"/>
        <item x="66"/>
        <item x="70"/>
        <item m="1" x="106"/>
        <item m="1" x="125"/>
        <item m="1" x="105"/>
        <item m="1" x="135"/>
        <item m="1" x="134"/>
        <item m="1" x="136"/>
        <item m="1" x="109"/>
        <item m="1" x="108"/>
        <item m="1" x="112"/>
        <item m="1" x="107"/>
        <item m="1" x="111"/>
        <item m="1" x="110"/>
        <item m="1" x="131"/>
        <item m="1" x="145"/>
        <item m="1" x="144"/>
        <item m="1" x="147"/>
        <item m="1" x="113"/>
        <item x="24"/>
        <item x="25"/>
        <item x="27"/>
        <item x="69"/>
        <item x="77"/>
        <item x="96"/>
        <item x="102"/>
        <item x="28"/>
        <item x="38"/>
        <item x="59"/>
        <item x="60"/>
        <item x="61"/>
        <item x="62"/>
        <item x="63"/>
        <item x="91"/>
        <item x="92"/>
        <item x="93"/>
        <item t="default"/>
      </items>
    </pivotField>
  </pivotFields>
  <rowFields count="1">
    <field x="6"/>
  </rowFields>
  <rowItems count="106">
    <i>
      <x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>
      <x v="22"/>
    </i>
    <i>
      <x v="24"/>
    </i>
    <i>
      <x v="26"/>
    </i>
    <i>
      <x v="31"/>
    </i>
    <i>
      <x v="34"/>
    </i>
    <i>
      <x v="35"/>
    </i>
    <i>
      <x v="36"/>
    </i>
    <i>
      <x v="37"/>
    </i>
    <i>
      <x v="38"/>
    </i>
    <i>
      <x v="39"/>
    </i>
    <i>
      <x v="41"/>
    </i>
    <i>
      <x v="43"/>
    </i>
    <i>
      <x v="44"/>
    </i>
    <i>
      <x v="45"/>
    </i>
    <i>
      <x v="46"/>
    </i>
    <i>
      <x v="47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4"/>
    </i>
    <i>
      <x v="65"/>
    </i>
    <i>
      <x v="66"/>
    </i>
    <i>
      <x v="68"/>
    </i>
    <i>
      <x v="69"/>
    </i>
    <i>
      <x v="70"/>
    </i>
    <i>
      <x v="72"/>
    </i>
    <i>
      <x v="73"/>
    </i>
    <i>
      <x v="74"/>
    </i>
    <i>
      <x v="75"/>
    </i>
    <i>
      <x v="76"/>
    </i>
    <i>
      <x v="77"/>
    </i>
    <i>
      <x v="78"/>
    </i>
    <i>
      <x v="80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6"/>
    </i>
    <i>
      <x v="98"/>
    </i>
    <i>
      <x v="99"/>
    </i>
    <i>
      <x v="100"/>
    </i>
    <i>
      <x v="101"/>
    </i>
    <i>
      <x v="102"/>
    </i>
    <i>
      <x v="105"/>
    </i>
    <i>
      <x v="106"/>
    </i>
    <i>
      <x v="107"/>
    </i>
    <i>
      <x v="108"/>
    </i>
    <i>
      <x v="109"/>
    </i>
    <i>
      <x v="110"/>
    </i>
    <i>
      <x v="117"/>
    </i>
    <i>
      <x v="118"/>
    </i>
    <i>
      <x v="119"/>
    </i>
    <i>
      <x v="122"/>
    </i>
    <i>
      <x v="125"/>
    </i>
    <i>
      <x v="127"/>
    </i>
    <i>
      <x v="128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43"/>
  <sheetViews>
    <sheetView topLeftCell="A137" workbookViewId="0">
      <selection activeCell="A8" sqref="A8:E143"/>
    </sheetView>
  </sheetViews>
  <sheetFormatPr defaultRowHeight="14.4" x14ac:dyDescent="0.3"/>
  <cols>
    <col min="1" max="1" width="25" style="56" bestFit="1" customWidth="1"/>
    <col min="2" max="3" width="13.5546875" style="56" customWidth="1"/>
    <col min="4" max="4" width="12" style="56" customWidth="1"/>
    <col min="5" max="5" width="13.5546875" style="56" customWidth="1"/>
    <col min="6" max="16384" width="8.88671875" style="56"/>
  </cols>
  <sheetData>
    <row r="1" spans="1:5" ht="17.399999999999999" x14ac:dyDescent="0.3">
      <c r="A1" s="59" t="s">
        <v>39</v>
      </c>
      <c r="B1" s="59"/>
      <c r="C1" s="59"/>
      <c r="D1" s="59"/>
      <c r="E1" s="59"/>
    </row>
    <row r="2" spans="1:5" x14ac:dyDescent="0.3">
      <c r="A2" s="60" t="s">
        <v>40</v>
      </c>
      <c r="B2" s="60"/>
      <c r="C2" s="60"/>
      <c r="D2" s="60"/>
      <c r="E2" s="60"/>
    </row>
    <row r="3" spans="1:5" x14ac:dyDescent="0.3">
      <c r="A3" s="60" t="s">
        <v>41</v>
      </c>
      <c r="B3" s="60"/>
      <c r="C3" s="60"/>
      <c r="D3" s="60"/>
      <c r="E3" s="60"/>
    </row>
    <row r="4" spans="1:5" x14ac:dyDescent="0.3">
      <c r="A4" s="61"/>
      <c r="B4" s="61"/>
      <c r="C4" s="61"/>
      <c r="D4" s="61"/>
      <c r="E4" s="61"/>
    </row>
    <row r="5" spans="1:5" x14ac:dyDescent="0.3">
      <c r="A5" s="62" t="s">
        <v>42</v>
      </c>
      <c r="B5" s="62"/>
      <c r="C5" s="62"/>
      <c r="D5" s="62"/>
      <c r="E5" s="62"/>
    </row>
    <row r="6" spans="1:5" x14ac:dyDescent="0.3">
      <c r="A6" s="58" t="s">
        <v>264</v>
      </c>
      <c r="B6" s="58"/>
      <c r="C6" s="58"/>
      <c r="D6" s="58"/>
      <c r="E6" s="58"/>
    </row>
    <row r="7" spans="1:5" x14ac:dyDescent="0.3">
      <c r="A7" s="51" t="s">
        <v>43</v>
      </c>
      <c r="B7" s="52" t="s">
        <v>44</v>
      </c>
      <c r="C7" s="52" t="s">
        <v>45</v>
      </c>
      <c r="D7" s="52" t="s">
        <v>46</v>
      </c>
      <c r="E7" s="52" t="s">
        <v>47</v>
      </c>
    </row>
    <row r="8" spans="1:5" x14ac:dyDescent="0.3">
      <c r="A8" s="57" t="s">
        <v>48</v>
      </c>
      <c r="B8" s="53">
        <v>27</v>
      </c>
      <c r="E8" s="53">
        <v>27</v>
      </c>
    </row>
    <row r="9" spans="1:5" x14ac:dyDescent="0.3">
      <c r="A9" s="57" t="s">
        <v>49</v>
      </c>
      <c r="B9" s="53">
        <v>232</v>
      </c>
      <c r="C9" s="53">
        <v>625</v>
      </c>
      <c r="D9" s="53">
        <v>266</v>
      </c>
      <c r="E9" s="53">
        <v>591</v>
      </c>
    </row>
    <row r="10" spans="1:5" x14ac:dyDescent="0.3">
      <c r="A10" s="57" t="s">
        <v>50</v>
      </c>
      <c r="D10" s="53">
        <v>3</v>
      </c>
      <c r="E10" s="53">
        <v>-3</v>
      </c>
    </row>
    <row r="11" spans="1:5" x14ac:dyDescent="0.3">
      <c r="A11" s="57" t="s">
        <v>51</v>
      </c>
      <c r="B11" s="53">
        <v>25</v>
      </c>
      <c r="C11" s="53">
        <v>300</v>
      </c>
      <c r="D11" s="53">
        <v>50</v>
      </c>
      <c r="E11" s="53">
        <v>275</v>
      </c>
    </row>
    <row r="12" spans="1:5" x14ac:dyDescent="0.3">
      <c r="A12" s="57" t="s">
        <v>52</v>
      </c>
    </row>
    <row r="13" spans="1:5" x14ac:dyDescent="0.3">
      <c r="A13" s="57" t="s">
        <v>53</v>
      </c>
      <c r="B13" s="53">
        <v>65</v>
      </c>
      <c r="E13" s="53">
        <v>65</v>
      </c>
    </row>
    <row r="14" spans="1:5" x14ac:dyDescent="0.3">
      <c r="A14" s="57" t="s">
        <v>54</v>
      </c>
    </row>
    <row r="15" spans="1:5" x14ac:dyDescent="0.3">
      <c r="A15" s="57" t="s">
        <v>55</v>
      </c>
    </row>
    <row r="16" spans="1:5" x14ac:dyDescent="0.3">
      <c r="A16" s="57" t="s">
        <v>56</v>
      </c>
    </row>
    <row r="17" spans="1:5" x14ac:dyDescent="0.3">
      <c r="A17" s="57" t="s">
        <v>57</v>
      </c>
    </row>
    <row r="18" spans="1:5" x14ac:dyDescent="0.3">
      <c r="A18" s="57" t="s">
        <v>58</v>
      </c>
    </row>
    <row r="19" spans="1:5" x14ac:dyDescent="0.3">
      <c r="A19" s="57" t="s">
        <v>59</v>
      </c>
      <c r="C19" s="53">
        <v>280</v>
      </c>
      <c r="D19" s="53">
        <v>105</v>
      </c>
      <c r="E19" s="53">
        <v>175</v>
      </c>
    </row>
    <row r="20" spans="1:5" x14ac:dyDescent="0.3">
      <c r="A20" s="57" t="s">
        <v>60</v>
      </c>
    </row>
    <row r="21" spans="1:5" x14ac:dyDescent="0.3">
      <c r="A21" s="57" t="s">
        <v>61</v>
      </c>
      <c r="C21" s="53">
        <v>140</v>
      </c>
      <c r="D21" s="53">
        <v>51</v>
      </c>
      <c r="E21" s="53">
        <v>89</v>
      </c>
    </row>
    <row r="22" spans="1:5" x14ac:dyDescent="0.3">
      <c r="A22" s="57" t="s">
        <v>62</v>
      </c>
      <c r="C22" s="53">
        <v>60</v>
      </c>
      <c r="D22" s="53">
        <v>1</v>
      </c>
      <c r="E22" s="53">
        <v>59</v>
      </c>
    </row>
    <row r="23" spans="1:5" x14ac:dyDescent="0.3">
      <c r="A23" s="57" t="s">
        <v>63</v>
      </c>
      <c r="B23" s="53">
        <v>21</v>
      </c>
      <c r="D23" s="53">
        <v>1</v>
      </c>
      <c r="E23" s="53">
        <v>20</v>
      </c>
    </row>
    <row r="24" spans="1:5" x14ac:dyDescent="0.3">
      <c r="A24" s="57" t="s">
        <v>64</v>
      </c>
      <c r="B24" s="53">
        <v>188</v>
      </c>
      <c r="E24" s="53">
        <v>188</v>
      </c>
    </row>
    <row r="25" spans="1:5" x14ac:dyDescent="0.3">
      <c r="A25" s="57" t="s">
        <v>65</v>
      </c>
      <c r="B25" s="53">
        <v>60</v>
      </c>
      <c r="E25" s="53">
        <v>60</v>
      </c>
    </row>
    <row r="26" spans="1:5" x14ac:dyDescent="0.3">
      <c r="A26" s="57" t="s">
        <v>66</v>
      </c>
      <c r="C26" s="53">
        <v>250</v>
      </c>
      <c r="D26" s="53">
        <v>100</v>
      </c>
      <c r="E26" s="53">
        <v>150</v>
      </c>
    </row>
    <row r="27" spans="1:5" x14ac:dyDescent="0.3">
      <c r="A27" s="57" t="s">
        <v>67</v>
      </c>
      <c r="B27" s="53">
        <v>172</v>
      </c>
      <c r="C27" s="53">
        <v>50</v>
      </c>
      <c r="D27" s="53">
        <v>11</v>
      </c>
      <c r="E27" s="53">
        <v>211</v>
      </c>
    </row>
    <row r="28" spans="1:5" x14ac:dyDescent="0.3">
      <c r="A28" s="57" t="s">
        <v>68</v>
      </c>
      <c r="B28" s="53">
        <v>11</v>
      </c>
      <c r="C28" s="53">
        <v>200</v>
      </c>
      <c r="D28" s="53">
        <v>91</v>
      </c>
      <c r="E28" s="53">
        <v>120</v>
      </c>
    </row>
    <row r="29" spans="1:5" x14ac:dyDescent="0.3">
      <c r="A29" s="57" t="s">
        <v>69</v>
      </c>
      <c r="B29" s="53">
        <v>20</v>
      </c>
      <c r="C29" s="53">
        <v>100</v>
      </c>
      <c r="D29" s="53">
        <v>20</v>
      </c>
      <c r="E29" s="53">
        <v>100</v>
      </c>
    </row>
    <row r="30" spans="1:5" x14ac:dyDescent="0.3">
      <c r="A30" s="57" t="s">
        <v>70</v>
      </c>
      <c r="B30" s="53">
        <v>115</v>
      </c>
      <c r="E30" s="53">
        <v>115</v>
      </c>
    </row>
    <row r="31" spans="1:5" x14ac:dyDescent="0.3">
      <c r="A31" s="57" t="s">
        <v>71</v>
      </c>
    </row>
    <row r="32" spans="1:5" x14ac:dyDescent="0.3">
      <c r="A32" s="57" t="s">
        <v>72</v>
      </c>
    </row>
    <row r="33" spans="1:5" x14ac:dyDescent="0.3">
      <c r="A33" s="57" t="s">
        <v>265</v>
      </c>
    </row>
    <row r="34" spans="1:5" x14ac:dyDescent="0.3">
      <c r="A34" s="57" t="s">
        <v>266</v>
      </c>
    </row>
    <row r="35" spans="1:5" x14ac:dyDescent="0.3">
      <c r="A35" s="57" t="s">
        <v>73</v>
      </c>
      <c r="B35" s="53">
        <v>25</v>
      </c>
      <c r="C35" s="53">
        <v>2750</v>
      </c>
      <c r="D35" s="53">
        <v>85</v>
      </c>
      <c r="E35" s="53">
        <v>2690</v>
      </c>
    </row>
    <row r="36" spans="1:5" x14ac:dyDescent="0.3">
      <c r="A36" s="57" t="s">
        <v>74</v>
      </c>
      <c r="B36" s="53">
        <v>24</v>
      </c>
      <c r="C36" s="53">
        <v>820</v>
      </c>
      <c r="E36" s="53">
        <v>844</v>
      </c>
    </row>
    <row r="37" spans="1:5" x14ac:dyDescent="0.3">
      <c r="A37" s="57" t="s">
        <v>75</v>
      </c>
    </row>
    <row r="38" spans="1:5" x14ac:dyDescent="0.3">
      <c r="A38" s="57" t="s">
        <v>76</v>
      </c>
      <c r="C38" s="53">
        <v>1500</v>
      </c>
      <c r="D38" s="53">
        <v>60</v>
      </c>
      <c r="E38" s="53">
        <v>1440</v>
      </c>
    </row>
    <row r="39" spans="1:5" x14ac:dyDescent="0.3">
      <c r="A39" s="57" t="s">
        <v>77</v>
      </c>
      <c r="B39" s="53">
        <v>114</v>
      </c>
      <c r="C39" s="53">
        <v>100</v>
      </c>
      <c r="D39" s="53">
        <v>16</v>
      </c>
      <c r="E39" s="53">
        <v>198</v>
      </c>
    </row>
    <row r="40" spans="1:5" x14ac:dyDescent="0.3">
      <c r="A40" s="57" t="s">
        <v>78</v>
      </c>
      <c r="B40" s="53">
        <v>5</v>
      </c>
      <c r="C40" s="53">
        <v>20</v>
      </c>
      <c r="E40" s="53">
        <v>25</v>
      </c>
    </row>
    <row r="41" spans="1:5" x14ac:dyDescent="0.3">
      <c r="A41" s="57" t="s">
        <v>79</v>
      </c>
      <c r="C41" s="53">
        <v>300</v>
      </c>
      <c r="D41" s="53">
        <v>10</v>
      </c>
      <c r="E41" s="53">
        <v>290</v>
      </c>
    </row>
    <row r="42" spans="1:5" x14ac:dyDescent="0.3">
      <c r="A42" s="57" t="s">
        <v>80</v>
      </c>
      <c r="C42" s="53">
        <v>100</v>
      </c>
      <c r="D42" s="53">
        <v>100</v>
      </c>
    </row>
    <row r="43" spans="1:5" x14ac:dyDescent="0.3">
      <c r="A43" s="57" t="s">
        <v>81</v>
      </c>
      <c r="C43" s="53">
        <v>500</v>
      </c>
      <c r="D43" s="53">
        <v>170</v>
      </c>
      <c r="E43" s="53">
        <v>330</v>
      </c>
    </row>
    <row r="44" spans="1:5" x14ac:dyDescent="0.3">
      <c r="A44" s="57" t="s">
        <v>82</v>
      </c>
    </row>
    <row r="45" spans="1:5" x14ac:dyDescent="0.3">
      <c r="A45" s="57" t="s">
        <v>83</v>
      </c>
      <c r="B45" s="53">
        <v>29</v>
      </c>
      <c r="D45" s="53">
        <v>2</v>
      </c>
      <c r="E45" s="53">
        <v>27</v>
      </c>
    </row>
    <row r="46" spans="1:5" x14ac:dyDescent="0.3">
      <c r="A46" s="57" t="s">
        <v>267</v>
      </c>
      <c r="C46" s="53">
        <v>50</v>
      </c>
      <c r="E46" s="53">
        <v>50</v>
      </c>
    </row>
    <row r="47" spans="1:5" x14ac:dyDescent="0.3">
      <c r="A47" s="57" t="s">
        <v>268</v>
      </c>
    </row>
    <row r="48" spans="1:5" x14ac:dyDescent="0.3">
      <c r="A48" s="57" t="s">
        <v>84</v>
      </c>
    </row>
    <row r="49" spans="1:5" x14ac:dyDescent="0.3">
      <c r="A49" s="57" t="s">
        <v>85</v>
      </c>
    </row>
    <row r="50" spans="1:5" x14ac:dyDescent="0.3">
      <c r="A50" s="57" t="s">
        <v>86</v>
      </c>
    </row>
    <row r="51" spans="1:5" x14ac:dyDescent="0.3">
      <c r="A51" s="57" t="s">
        <v>87</v>
      </c>
      <c r="B51" s="53">
        <v>16</v>
      </c>
      <c r="C51" s="53">
        <v>200</v>
      </c>
      <c r="D51" s="53">
        <v>40</v>
      </c>
      <c r="E51" s="53">
        <v>176</v>
      </c>
    </row>
    <row r="52" spans="1:5" x14ac:dyDescent="0.3">
      <c r="A52" s="57" t="s">
        <v>88</v>
      </c>
      <c r="B52" s="53">
        <v>38</v>
      </c>
      <c r="C52" s="53">
        <v>80</v>
      </c>
      <c r="D52" s="53">
        <v>10</v>
      </c>
      <c r="E52" s="53">
        <v>108</v>
      </c>
    </row>
    <row r="53" spans="1:5" x14ac:dyDescent="0.3">
      <c r="A53" s="57" t="s">
        <v>89</v>
      </c>
      <c r="B53" s="53">
        <v>65</v>
      </c>
      <c r="C53" s="53">
        <v>200</v>
      </c>
      <c r="D53" s="53">
        <v>36</v>
      </c>
      <c r="E53" s="53">
        <v>229</v>
      </c>
    </row>
    <row r="54" spans="1:5" x14ac:dyDescent="0.3">
      <c r="A54" s="57" t="s">
        <v>90</v>
      </c>
      <c r="B54" s="53">
        <v>122</v>
      </c>
      <c r="C54" s="53">
        <v>200</v>
      </c>
      <c r="D54" s="53">
        <v>7</v>
      </c>
      <c r="E54" s="53">
        <v>315</v>
      </c>
    </row>
    <row r="55" spans="1:5" x14ac:dyDescent="0.3">
      <c r="A55" s="57" t="s">
        <v>91</v>
      </c>
      <c r="B55" s="53">
        <v>18</v>
      </c>
      <c r="E55" s="53">
        <v>18</v>
      </c>
    </row>
    <row r="56" spans="1:5" x14ac:dyDescent="0.3">
      <c r="A56" s="57" t="s">
        <v>92</v>
      </c>
      <c r="B56" s="53">
        <v>8</v>
      </c>
      <c r="E56" s="53">
        <v>8</v>
      </c>
    </row>
    <row r="57" spans="1:5" x14ac:dyDescent="0.3">
      <c r="A57" s="57" t="s">
        <v>93</v>
      </c>
      <c r="B57" s="53">
        <v>32</v>
      </c>
      <c r="C57" s="53">
        <v>40</v>
      </c>
      <c r="E57" s="53">
        <v>72</v>
      </c>
    </row>
    <row r="58" spans="1:5" x14ac:dyDescent="0.3">
      <c r="A58" s="57" t="s">
        <v>94</v>
      </c>
    </row>
    <row r="59" spans="1:5" x14ac:dyDescent="0.3">
      <c r="A59" s="57" t="s">
        <v>269</v>
      </c>
      <c r="B59" s="53">
        <v>50</v>
      </c>
      <c r="E59" s="53">
        <v>50</v>
      </c>
    </row>
    <row r="60" spans="1:5" x14ac:dyDescent="0.3">
      <c r="A60" s="57" t="s">
        <v>270</v>
      </c>
    </row>
    <row r="61" spans="1:5" x14ac:dyDescent="0.3">
      <c r="A61" s="57" t="s">
        <v>95</v>
      </c>
    </row>
    <row r="62" spans="1:5" x14ac:dyDescent="0.3">
      <c r="A62" s="57" t="s">
        <v>96</v>
      </c>
    </row>
    <row r="63" spans="1:5" x14ac:dyDescent="0.3">
      <c r="A63" s="57" t="s">
        <v>97</v>
      </c>
      <c r="C63" s="53">
        <v>250</v>
      </c>
      <c r="E63" s="53">
        <v>250</v>
      </c>
    </row>
    <row r="64" spans="1:5" x14ac:dyDescent="0.3">
      <c r="A64" s="57" t="s">
        <v>98</v>
      </c>
      <c r="C64" s="53">
        <v>120</v>
      </c>
      <c r="E64" s="53">
        <v>120</v>
      </c>
    </row>
    <row r="65" spans="1:5" x14ac:dyDescent="0.3">
      <c r="A65" s="57" t="s">
        <v>99</v>
      </c>
    </row>
    <row r="66" spans="1:5" x14ac:dyDescent="0.3">
      <c r="A66" s="57" t="s">
        <v>100</v>
      </c>
      <c r="B66" s="53">
        <v>109</v>
      </c>
      <c r="D66" s="53">
        <v>1</v>
      </c>
      <c r="E66" s="53">
        <v>108</v>
      </c>
    </row>
    <row r="67" spans="1:5" x14ac:dyDescent="0.3">
      <c r="A67" s="57" t="s">
        <v>101</v>
      </c>
    </row>
    <row r="68" spans="1:5" x14ac:dyDescent="0.3">
      <c r="A68" s="57" t="s">
        <v>102</v>
      </c>
    </row>
    <row r="69" spans="1:5" x14ac:dyDescent="0.3">
      <c r="A69" s="57" t="s">
        <v>103</v>
      </c>
      <c r="B69" s="53">
        <v>41</v>
      </c>
      <c r="C69" s="53">
        <v>500</v>
      </c>
      <c r="D69" s="53">
        <v>229</v>
      </c>
      <c r="E69" s="53">
        <v>312</v>
      </c>
    </row>
    <row r="70" spans="1:5" x14ac:dyDescent="0.3">
      <c r="A70" s="57" t="s">
        <v>104</v>
      </c>
      <c r="B70" s="53">
        <v>1</v>
      </c>
      <c r="C70" s="53">
        <v>320</v>
      </c>
      <c r="D70" s="53">
        <v>43</v>
      </c>
      <c r="E70" s="53">
        <v>278</v>
      </c>
    </row>
    <row r="71" spans="1:5" x14ac:dyDescent="0.3">
      <c r="A71" s="57" t="s">
        <v>105</v>
      </c>
    </row>
    <row r="72" spans="1:5" x14ac:dyDescent="0.3">
      <c r="A72" s="57" t="s">
        <v>106</v>
      </c>
    </row>
    <row r="73" spans="1:5" x14ac:dyDescent="0.3">
      <c r="A73" s="57" t="s">
        <v>107</v>
      </c>
      <c r="C73" s="53">
        <v>700</v>
      </c>
      <c r="D73" s="53">
        <v>317</v>
      </c>
      <c r="E73" s="53">
        <v>383</v>
      </c>
    </row>
    <row r="74" spans="1:5" x14ac:dyDescent="0.3">
      <c r="A74" s="57" t="s">
        <v>271</v>
      </c>
    </row>
    <row r="75" spans="1:5" x14ac:dyDescent="0.3">
      <c r="A75" s="57" t="s">
        <v>108</v>
      </c>
      <c r="B75" s="53">
        <v>2360</v>
      </c>
      <c r="C75" s="53">
        <v>3200</v>
      </c>
      <c r="D75" s="53">
        <v>732</v>
      </c>
      <c r="E75" s="53">
        <v>4828</v>
      </c>
    </row>
    <row r="76" spans="1:5" x14ac:dyDescent="0.3">
      <c r="A76" s="57" t="s">
        <v>109</v>
      </c>
      <c r="C76" s="53">
        <v>80</v>
      </c>
      <c r="E76" s="53">
        <v>80</v>
      </c>
    </row>
    <row r="77" spans="1:5" x14ac:dyDescent="0.3">
      <c r="A77" s="57" t="s">
        <v>110</v>
      </c>
      <c r="B77" s="53">
        <v>5</v>
      </c>
      <c r="E77" s="53">
        <v>5</v>
      </c>
    </row>
    <row r="78" spans="1:5" x14ac:dyDescent="0.3">
      <c r="A78" s="57" t="s">
        <v>111</v>
      </c>
    </row>
    <row r="79" spans="1:5" x14ac:dyDescent="0.3">
      <c r="A79" s="57" t="s">
        <v>112</v>
      </c>
      <c r="B79" s="53">
        <v>230</v>
      </c>
      <c r="D79" s="53">
        <v>2</v>
      </c>
      <c r="E79" s="53">
        <v>228</v>
      </c>
    </row>
    <row r="80" spans="1:5" x14ac:dyDescent="0.3">
      <c r="A80" s="57" t="s">
        <v>113</v>
      </c>
      <c r="B80" s="53">
        <v>57</v>
      </c>
      <c r="E80" s="53">
        <v>57</v>
      </c>
    </row>
    <row r="81" spans="1:5" x14ac:dyDescent="0.3">
      <c r="A81" s="57" t="s">
        <v>114</v>
      </c>
      <c r="B81" s="53">
        <v>85</v>
      </c>
      <c r="E81" s="53">
        <v>85</v>
      </c>
    </row>
    <row r="82" spans="1:5" x14ac:dyDescent="0.3">
      <c r="A82" s="57" t="s">
        <v>115</v>
      </c>
      <c r="B82" s="53">
        <v>1</v>
      </c>
      <c r="E82" s="53">
        <v>1</v>
      </c>
    </row>
    <row r="83" spans="1:5" x14ac:dyDescent="0.3">
      <c r="A83" s="57" t="s">
        <v>116</v>
      </c>
      <c r="B83" s="53">
        <v>103</v>
      </c>
      <c r="E83" s="53">
        <v>103</v>
      </c>
    </row>
    <row r="84" spans="1:5" x14ac:dyDescent="0.3">
      <c r="A84" s="57" t="s">
        <v>117</v>
      </c>
    </row>
    <row r="85" spans="1:5" x14ac:dyDescent="0.3">
      <c r="A85" s="57" t="s">
        <v>118</v>
      </c>
    </row>
    <row r="86" spans="1:5" x14ac:dyDescent="0.3">
      <c r="A86" s="57" t="s">
        <v>119</v>
      </c>
    </row>
    <row r="87" spans="1:5" x14ac:dyDescent="0.3">
      <c r="A87" s="57" t="s">
        <v>120</v>
      </c>
    </row>
    <row r="88" spans="1:5" x14ac:dyDescent="0.3">
      <c r="A88" s="57" t="s">
        <v>272</v>
      </c>
      <c r="C88" s="53">
        <v>126</v>
      </c>
      <c r="D88" s="53">
        <v>14</v>
      </c>
      <c r="E88" s="53">
        <v>112</v>
      </c>
    </row>
    <row r="89" spans="1:5" x14ac:dyDescent="0.3">
      <c r="A89" s="57" t="s">
        <v>273</v>
      </c>
      <c r="C89" s="53">
        <v>144</v>
      </c>
      <c r="D89" s="53">
        <v>40</v>
      </c>
      <c r="E89" s="53">
        <v>104</v>
      </c>
    </row>
    <row r="90" spans="1:5" x14ac:dyDescent="0.3">
      <c r="A90" s="57" t="s">
        <v>274</v>
      </c>
    </row>
    <row r="91" spans="1:5" x14ac:dyDescent="0.3">
      <c r="A91" s="57" t="s">
        <v>275</v>
      </c>
      <c r="C91" s="53">
        <v>49</v>
      </c>
      <c r="E91" s="53">
        <v>49</v>
      </c>
    </row>
    <row r="92" spans="1:5" x14ac:dyDescent="0.3">
      <c r="A92" s="57" t="s">
        <v>276</v>
      </c>
      <c r="C92" s="53">
        <v>144</v>
      </c>
      <c r="D92" s="53">
        <v>8</v>
      </c>
      <c r="E92" s="53">
        <v>136</v>
      </c>
    </row>
    <row r="93" spans="1:5" x14ac:dyDescent="0.3">
      <c r="A93" s="57" t="s">
        <v>121</v>
      </c>
    </row>
    <row r="94" spans="1:5" x14ac:dyDescent="0.3">
      <c r="A94" s="57" t="s">
        <v>122</v>
      </c>
    </row>
    <row r="95" spans="1:5" x14ac:dyDescent="0.3">
      <c r="A95" s="57" t="s">
        <v>123</v>
      </c>
    </row>
    <row r="96" spans="1:5" x14ac:dyDescent="0.3">
      <c r="A96" s="57" t="s">
        <v>124</v>
      </c>
    </row>
    <row r="97" spans="1:5" x14ac:dyDescent="0.3">
      <c r="A97" s="57" t="s">
        <v>125</v>
      </c>
      <c r="B97" s="53">
        <v>26</v>
      </c>
      <c r="E97" s="53">
        <v>26</v>
      </c>
    </row>
    <row r="98" spans="1:5" x14ac:dyDescent="0.3">
      <c r="A98" s="57" t="s">
        <v>126</v>
      </c>
    </row>
    <row r="99" spans="1:5" x14ac:dyDescent="0.3">
      <c r="A99" s="57" t="s">
        <v>127</v>
      </c>
      <c r="B99" s="53">
        <v>193</v>
      </c>
      <c r="C99" s="53">
        <v>1000</v>
      </c>
      <c r="D99" s="53">
        <v>273</v>
      </c>
      <c r="E99" s="53">
        <v>920</v>
      </c>
    </row>
    <row r="100" spans="1:5" x14ac:dyDescent="0.3">
      <c r="A100" s="57" t="s">
        <v>128</v>
      </c>
      <c r="B100" s="53">
        <v>51</v>
      </c>
      <c r="C100" s="53">
        <v>50</v>
      </c>
      <c r="D100" s="53">
        <v>21</v>
      </c>
      <c r="E100" s="53">
        <v>80</v>
      </c>
    </row>
    <row r="101" spans="1:5" x14ac:dyDescent="0.3">
      <c r="A101" s="57" t="s">
        <v>129</v>
      </c>
      <c r="C101" s="53">
        <v>120</v>
      </c>
      <c r="E101" s="53">
        <v>120</v>
      </c>
    </row>
    <row r="102" spans="1:5" x14ac:dyDescent="0.3">
      <c r="A102" s="57" t="s">
        <v>130</v>
      </c>
      <c r="B102" s="53">
        <v>41</v>
      </c>
      <c r="C102" s="53">
        <v>300</v>
      </c>
      <c r="D102" s="53">
        <v>26</v>
      </c>
      <c r="E102" s="53">
        <v>315</v>
      </c>
    </row>
    <row r="103" spans="1:5" x14ac:dyDescent="0.3">
      <c r="A103" s="57" t="s">
        <v>131</v>
      </c>
      <c r="B103" s="53">
        <v>11</v>
      </c>
      <c r="E103" s="53">
        <v>11</v>
      </c>
    </row>
    <row r="104" spans="1:5" x14ac:dyDescent="0.3">
      <c r="A104" s="57" t="s">
        <v>132</v>
      </c>
    </row>
    <row r="105" spans="1:5" x14ac:dyDescent="0.3">
      <c r="A105" s="57" t="s">
        <v>133</v>
      </c>
      <c r="B105" s="53">
        <v>26</v>
      </c>
      <c r="C105" s="53">
        <v>50</v>
      </c>
      <c r="E105" s="53">
        <v>76</v>
      </c>
    </row>
    <row r="106" spans="1:5" x14ac:dyDescent="0.3">
      <c r="A106" s="57" t="s">
        <v>134</v>
      </c>
      <c r="B106" s="53">
        <v>62</v>
      </c>
      <c r="E106" s="53">
        <v>62</v>
      </c>
    </row>
    <row r="107" spans="1:5" x14ac:dyDescent="0.3">
      <c r="A107" s="57" t="s">
        <v>135</v>
      </c>
    </row>
    <row r="108" spans="1:5" x14ac:dyDescent="0.3">
      <c r="A108" s="57" t="s">
        <v>136</v>
      </c>
    </row>
    <row r="109" spans="1:5" x14ac:dyDescent="0.3">
      <c r="A109" s="57" t="s">
        <v>137</v>
      </c>
      <c r="B109" s="53">
        <v>114</v>
      </c>
      <c r="C109" s="53">
        <v>100</v>
      </c>
      <c r="D109" s="53">
        <v>50</v>
      </c>
      <c r="E109" s="53">
        <v>164</v>
      </c>
    </row>
    <row r="110" spans="1:5" x14ac:dyDescent="0.3">
      <c r="A110" s="57" t="s">
        <v>138</v>
      </c>
      <c r="B110" s="53">
        <v>7</v>
      </c>
      <c r="C110" s="53">
        <v>40</v>
      </c>
      <c r="D110" s="53">
        <v>6</v>
      </c>
      <c r="E110" s="53">
        <v>41</v>
      </c>
    </row>
    <row r="111" spans="1:5" x14ac:dyDescent="0.3">
      <c r="A111" s="57" t="s">
        <v>139</v>
      </c>
    </row>
    <row r="112" spans="1:5" x14ac:dyDescent="0.3">
      <c r="A112" s="57" t="s">
        <v>140</v>
      </c>
    </row>
    <row r="113" spans="1:5" x14ac:dyDescent="0.3">
      <c r="A113" s="57" t="s">
        <v>141</v>
      </c>
    </row>
    <row r="114" spans="1:5" x14ac:dyDescent="0.3">
      <c r="A114" s="57" t="s">
        <v>142</v>
      </c>
    </row>
    <row r="115" spans="1:5" x14ac:dyDescent="0.3">
      <c r="A115" s="57" t="s">
        <v>143</v>
      </c>
    </row>
    <row r="116" spans="1:5" x14ac:dyDescent="0.3">
      <c r="A116" s="57" t="s">
        <v>144</v>
      </c>
      <c r="B116" s="53">
        <v>172</v>
      </c>
      <c r="C116" s="53">
        <v>100</v>
      </c>
      <c r="D116" s="53">
        <v>83</v>
      </c>
      <c r="E116" s="53">
        <v>189</v>
      </c>
    </row>
    <row r="117" spans="1:5" x14ac:dyDescent="0.3">
      <c r="A117" s="57" t="s">
        <v>145</v>
      </c>
    </row>
    <row r="118" spans="1:5" x14ac:dyDescent="0.3">
      <c r="A118" s="57" t="s">
        <v>146</v>
      </c>
      <c r="C118" s="53">
        <v>80</v>
      </c>
      <c r="D118" s="53">
        <v>61</v>
      </c>
      <c r="E118" s="53">
        <v>19</v>
      </c>
    </row>
    <row r="119" spans="1:5" x14ac:dyDescent="0.3">
      <c r="A119" s="57" t="s">
        <v>147</v>
      </c>
      <c r="B119" s="53">
        <v>8</v>
      </c>
      <c r="E119" s="53">
        <v>8</v>
      </c>
    </row>
    <row r="120" spans="1:5" x14ac:dyDescent="0.3">
      <c r="A120" s="57" t="s">
        <v>148</v>
      </c>
      <c r="C120" s="53">
        <v>250</v>
      </c>
      <c r="D120" s="53">
        <v>10</v>
      </c>
      <c r="E120" s="53">
        <v>240</v>
      </c>
    </row>
    <row r="121" spans="1:5" x14ac:dyDescent="0.3">
      <c r="A121" s="57" t="s">
        <v>149</v>
      </c>
      <c r="C121" s="53">
        <v>100</v>
      </c>
      <c r="E121" s="53">
        <v>100</v>
      </c>
    </row>
    <row r="122" spans="1:5" x14ac:dyDescent="0.3">
      <c r="A122" s="57" t="s">
        <v>150</v>
      </c>
      <c r="B122" s="53">
        <v>5</v>
      </c>
      <c r="D122" s="53">
        <v>1</v>
      </c>
      <c r="E122" s="53">
        <v>4</v>
      </c>
    </row>
    <row r="123" spans="1:5" x14ac:dyDescent="0.3">
      <c r="A123" s="57" t="s">
        <v>277</v>
      </c>
      <c r="B123" s="53">
        <v>4831</v>
      </c>
      <c r="C123" s="53">
        <v>1750</v>
      </c>
      <c r="D123" s="53">
        <v>5862</v>
      </c>
      <c r="E123" s="53">
        <v>719</v>
      </c>
    </row>
    <row r="124" spans="1:5" x14ac:dyDescent="0.3">
      <c r="A124" s="57" t="s">
        <v>278</v>
      </c>
      <c r="B124" s="53">
        <v>4</v>
      </c>
      <c r="E124" s="53">
        <v>4</v>
      </c>
    </row>
    <row r="125" spans="1:5" x14ac:dyDescent="0.3">
      <c r="A125" s="57" t="s">
        <v>279</v>
      </c>
      <c r="B125" s="53">
        <v>166</v>
      </c>
      <c r="C125" s="53">
        <v>480</v>
      </c>
      <c r="D125" s="53">
        <v>462</v>
      </c>
      <c r="E125" s="53">
        <v>184</v>
      </c>
    </row>
    <row r="126" spans="1:5" x14ac:dyDescent="0.3">
      <c r="A126" s="57" t="s">
        <v>151</v>
      </c>
    </row>
    <row r="127" spans="1:5" x14ac:dyDescent="0.3">
      <c r="A127" s="57" t="s">
        <v>152</v>
      </c>
    </row>
    <row r="128" spans="1:5" x14ac:dyDescent="0.3">
      <c r="A128" s="57" t="s">
        <v>153</v>
      </c>
      <c r="B128" s="53">
        <v>11</v>
      </c>
      <c r="D128" s="53">
        <v>11</v>
      </c>
    </row>
    <row r="129" spans="1:5" x14ac:dyDescent="0.3">
      <c r="A129" s="57" t="s">
        <v>154</v>
      </c>
    </row>
    <row r="130" spans="1:5" x14ac:dyDescent="0.3">
      <c r="A130" s="57" t="s">
        <v>155</v>
      </c>
    </row>
    <row r="131" spans="1:5" x14ac:dyDescent="0.3">
      <c r="A131" s="57" t="s">
        <v>156</v>
      </c>
    </row>
    <row r="132" spans="1:5" x14ac:dyDescent="0.3">
      <c r="A132" s="57" t="s">
        <v>157</v>
      </c>
    </row>
    <row r="133" spans="1:5" x14ac:dyDescent="0.3">
      <c r="A133" s="57" t="s">
        <v>158</v>
      </c>
      <c r="B133" s="53">
        <v>1</v>
      </c>
      <c r="C133" s="53">
        <v>200</v>
      </c>
      <c r="D133" s="53">
        <v>65</v>
      </c>
      <c r="E133" s="53">
        <v>136</v>
      </c>
    </row>
    <row r="134" spans="1:5" x14ac:dyDescent="0.3">
      <c r="A134" s="57" t="s">
        <v>159</v>
      </c>
      <c r="C134" s="53">
        <v>50</v>
      </c>
      <c r="D134" s="53">
        <v>10</v>
      </c>
      <c r="E134" s="53">
        <v>40</v>
      </c>
    </row>
    <row r="135" spans="1:5" x14ac:dyDescent="0.3">
      <c r="A135" s="57" t="s">
        <v>160</v>
      </c>
      <c r="C135" s="53">
        <v>400</v>
      </c>
      <c r="D135" s="53">
        <v>30</v>
      </c>
      <c r="E135" s="53">
        <v>370</v>
      </c>
    </row>
    <row r="136" spans="1:5" x14ac:dyDescent="0.3">
      <c r="A136" s="57" t="s">
        <v>161</v>
      </c>
      <c r="B136" s="53">
        <v>3</v>
      </c>
      <c r="C136" s="53">
        <v>400</v>
      </c>
      <c r="D136" s="53">
        <v>63</v>
      </c>
      <c r="E136" s="53">
        <v>340</v>
      </c>
    </row>
    <row r="137" spans="1:5" x14ac:dyDescent="0.3">
      <c r="A137" s="57" t="s">
        <v>162</v>
      </c>
    </row>
    <row r="138" spans="1:5" x14ac:dyDescent="0.3">
      <c r="A138" s="57" t="s">
        <v>163</v>
      </c>
    </row>
    <row r="139" spans="1:5" x14ac:dyDescent="0.3">
      <c r="A139" s="57" t="s">
        <v>164</v>
      </c>
      <c r="C139" s="53">
        <v>250</v>
      </c>
      <c r="E139" s="53">
        <v>250</v>
      </c>
    </row>
    <row r="140" spans="1:5" x14ac:dyDescent="0.3">
      <c r="A140" s="57" t="s">
        <v>165</v>
      </c>
      <c r="B140" s="53">
        <v>3</v>
      </c>
      <c r="E140" s="53">
        <v>3</v>
      </c>
    </row>
    <row r="141" spans="1:5" x14ac:dyDescent="0.3">
      <c r="A141" s="57" t="s">
        <v>166</v>
      </c>
      <c r="B141" s="53">
        <v>34</v>
      </c>
      <c r="C141" s="53">
        <v>800</v>
      </c>
      <c r="D141" s="53">
        <v>6</v>
      </c>
      <c r="E141" s="53">
        <v>828</v>
      </c>
    </row>
    <row r="142" spans="1:5" x14ac:dyDescent="0.3">
      <c r="A142" s="57" t="s">
        <v>167</v>
      </c>
      <c r="B142" s="53">
        <v>6</v>
      </c>
      <c r="C142" s="53">
        <v>400</v>
      </c>
      <c r="E142" s="53">
        <v>406</v>
      </c>
    </row>
    <row r="143" spans="1:5" x14ac:dyDescent="0.3">
      <c r="A143" s="54" t="s">
        <v>18</v>
      </c>
      <c r="B143" s="55">
        <v>10249</v>
      </c>
      <c r="C143" s="55">
        <v>21418</v>
      </c>
      <c r="D143" s="55">
        <v>9661</v>
      </c>
      <c r="E143" s="55">
        <v>22006</v>
      </c>
    </row>
  </sheetData>
  <mergeCells count="6"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08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8.554687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25</v>
      </c>
      <c r="B1" s="45" t="s">
        <v>20</v>
      </c>
      <c r="C1" s="45" t="s">
        <v>21</v>
      </c>
      <c r="D1" s="45" t="s">
        <v>22</v>
      </c>
      <c r="E1" s="45" t="s">
        <v>23</v>
      </c>
      <c r="F1" s="46" t="s">
        <v>27</v>
      </c>
      <c r="G1" s="46" t="s">
        <v>26</v>
      </c>
      <c r="I1" s="48" t="s">
        <v>28</v>
      </c>
      <c r="J1" s="56" t="s">
        <v>29</v>
      </c>
      <c r="K1" s="56" t="s">
        <v>30</v>
      </c>
      <c r="L1" s="56" t="s">
        <v>31</v>
      </c>
      <c r="M1" s="56" t="s">
        <v>32</v>
      </c>
    </row>
    <row r="2" spans="1:17" x14ac:dyDescent="0.3">
      <c r="A2" s="57" t="s">
        <v>48</v>
      </c>
      <c r="B2" s="53">
        <v>27</v>
      </c>
      <c r="C2" s="56"/>
      <c r="D2" s="56"/>
      <c r="E2" s="53">
        <v>27</v>
      </c>
      <c r="F2" s="47"/>
      <c r="G2" s="47" t="s">
        <v>251</v>
      </c>
      <c r="I2" s="49" t="s">
        <v>171</v>
      </c>
      <c r="J2" s="50">
        <v>232</v>
      </c>
      <c r="K2" s="50">
        <v>625</v>
      </c>
      <c r="L2" s="50">
        <v>269</v>
      </c>
      <c r="M2" s="50">
        <v>588</v>
      </c>
    </row>
    <row r="3" spans="1:17" x14ac:dyDescent="0.3">
      <c r="A3" s="57" t="s">
        <v>49</v>
      </c>
      <c r="B3" s="53">
        <v>232</v>
      </c>
      <c r="C3" s="53">
        <v>625</v>
      </c>
      <c r="D3" s="53">
        <v>266</v>
      </c>
      <c r="E3" s="53">
        <v>591</v>
      </c>
      <c r="F3" s="47"/>
      <c r="G3" s="47" t="s">
        <v>171</v>
      </c>
      <c r="I3" s="49" t="s">
        <v>207</v>
      </c>
      <c r="J3" s="50"/>
      <c r="K3" s="50"/>
      <c r="L3" s="50"/>
      <c r="M3" s="50"/>
    </row>
    <row r="4" spans="1:17" x14ac:dyDescent="0.3">
      <c r="A4" s="57" t="s">
        <v>50</v>
      </c>
      <c r="B4" s="56"/>
      <c r="C4" s="56"/>
      <c r="D4" s="53">
        <v>3</v>
      </c>
      <c r="E4" s="53">
        <v>-3</v>
      </c>
      <c r="F4" s="47"/>
      <c r="G4" s="47" t="s">
        <v>171</v>
      </c>
      <c r="I4" s="49" t="s">
        <v>212</v>
      </c>
      <c r="J4" s="50"/>
      <c r="K4" s="50">
        <v>280</v>
      </c>
      <c r="L4" s="50">
        <v>105</v>
      </c>
      <c r="M4" s="50">
        <v>175</v>
      </c>
    </row>
    <row r="5" spans="1:17" x14ac:dyDescent="0.3">
      <c r="A5" s="57" t="s">
        <v>51</v>
      </c>
      <c r="B5" s="53">
        <v>25</v>
      </c>
      <c r="C5" s="53">
        <v>300</v>
      </c>
      <c r="D5" s="53">
        <v>50</v>
      </c>
      <c r="E5" s="53">
        <v>275</v>
      </c>
      <c r="F5" s="47"/>
      <c r="G5" s="47" t="s">
        <v>38</v>
      </c>
      <c r="I5" s="49" t="s">
        <v>213</v>
      </c>
      <c r="J5" s="50"/>
      <c r="K5" s="50"/>
      <c r="L5" s="50"/>
      <c r="M5" s="50"/>
    </row>
    <row r="6" spans="1:17" x14ac:dyDescent="0.3">
      <c r="A6" s="57" t="s">
        <v>53</v>
      </c>
      <c r="B6" s="53">
        <v>65</v>
      </c>
      <c r="C6" s="56"/>
      <c r="D6" s="56"/>
      <c r="E6" s="53">
        <v>65</v>
      </c>
      <c r="F6" s="47"/>
      <c r="G6" s="47" t="s">
        <v>252</v>
      </c>
      <c r="I6" s="49" t="s">
        <v>214</v>
      </c>
      <c r="J6" s="50"/>
      <c r="K6" s="50">
        <v>140</v>
      </c>
      <c r="L6" s="50">
        <v>51</v>
      </c>
      <c r="M6" s="50">
        <v>89</v>
      </c>
      <c r="Q6" t="e">
        <f ca="1">OFFSET($I$1,0,0,COUNTA($I:$I),COUNTA($I$1:$M$1))</f>
        <v>#VALUE!</v>
      </c>
    </row>
    <row r="7" spans="1:17" x14ac:dyDescent="0.3">
      <c r="A7" s="57" t="s">
        <v>57</v>
      </c>
      <c r="B7" s="56"/>
      <c r="C7" s="56"/>
      <c r="D7" s="56"/>
      <c r="E7" s="56"/>
      <c r="F7" s="47"/>
      <c r="G7" s="47" t="s">
        <v>207</v>
      </c>
      <c r="I7" s="49" t="s">
        <v>215</v>
      </c>
      <c r="J7" s="50"/>
      <c r="K7" s="50">
        <v>60</v>
      </c>
      <c r="L7" s="50">
        <v>1</v>
      </c>
      <c r="M7" s="50">
        <v>59</v>
      </c>
    </row>
    <row r="8" spans="1:17" x14ac:dyDescent="0.3">
      <c r="A8" s="57" t="s">
        <v>59</v>
      </c>
      <c r="B8" s="56"/>
      <c r="C8" s="53">
        <v>280</v>
      </c>
      <c r="D8" s="53">
        <v>105</v>
      </c>
      <c r="E8" s="53">
        <v>175</v>
      </c>
      <c r="F8" s="47"/>
      <c r="G8" s="47" t="s">
        <v>212</v>
      </c>
      <c r="I8" s="49" t="s">
        <v>216</v>
      </c>
      <c r="J8" s="50">
        <v>21</v>
      </c>
      <c r="K8" s="50"/>
      <c r="L8" s="50">
        <v>1</v>
      </c>
      <c r="M8" s="50">
        <v>20</v>
      </c>
    </row>
    <row r="9" spans="1:17" x14ac:dyDescent="0.3">
      <c r="A9" s="57" t="s">
        <v>60</v>
      </c>
      <c r="B9" s="56"/>
      <c r="C9" s="56"/>
      <c r="D9" s="56"/>
      <c r="E9" s="56"/>
      <c r="F9" s="47"/>
      <c r="G9" s="47" t="s">
        <v>213</v>
      </c>
      <c r="I9" s="49" t="s">
        <v>217</v>
      </c>
      <c r="J9" s="50">
        <v>188</v>
      </c>
      <c r="K9" s="50"/>
      <c r="L9" s="50"/>
      <c r="M9" s="50">
        <v>188</v>
      </c>
    </row>
    <row r="10" spans="1:17" x14ac:dyDescent="0.3">
      <c r="A10" s="57" t="s">
        <v>61</v>
      </c>
      <c r="B10" s="56"/>
      <c r="C10" s="53">
        <v>140</v>
      </c>
      <c r="D10" s="53">
        <v>51</v>
      </c>
      <c r="E10" s="53">
        <v>89</v>
      </c>
      <c r="F10" s="47"/>
      <c r="G10" s="47" t="s">
        <v>214</v>
      </c>
      <c r="I10" s="49" t="s">
        <v>218</v>
      </c>
      <c r="J10" s="50">
        <v>60</v>
      </c>
      <c r="K10" s="50"/>
      <c r="L10" s="50"/>
      <c r="M10" s="50">
        <v>60</v>
      </c>
    </row>
    <row r="11" spans="1:17" x14ac:dyDescent="0.3">
      <c r="A11" s="57" t="s">
        <v>62</v>
      </c>
      <c r="B11" s="56"/>
      <c r="C11" s="53">
        <v>60</v>
      </c>
      <c r="D11" s="53">
        <v>1</v>
      </c>
      <c r="E11" s="53">
        <v>59</v>
      </c>
      <c r="F11" s="47"/>
      <c r="G11" s="47" t="s">
        <v>215</v>
      </c>
      <c r="I11" s="49" t="s">
        <v>175</v>
      </c>
      <c r="J11" s="50"/>
      <c r="K11" s="50">
        <v>250</v>
      </c>
      <c r="L11" s="50">
        <v>100</v>
      </c>
      <c r="M11" s="50">
        <v>150</v>
      </c>
    </row>
    <row r="12" spans="1:17" x14ac:dyDescent="0.3">
      <c r="A12" s="57" t="s">
        <v>63</v>
      </c>
      <c r="B12" s="53">
        <v>21</v>
      </c>
      <c r="C12" s="56"/>
      <c r="D12" s="53">
        <v>1</v>
      </c>
      <c r="E12" s="53">
        <v>20</v>
      </c>
      <c r="F12" s="47"/>
      <c r="G12" s="47" t="s">
        <v>216</v>
      </c>
      <c r="I12" s="49" t="s">
        <v>172</v>
      </c>
      <c r="J12" s="50">
        <v>172</v>
      </c>
      <c r="K12" s="50">
        <v>50</v>
      </c>
      <c r="L12" s="50">
        <v>11</v>
      </c>
      <c r="M12" s="50">
        <v>211</v>
      </c>
    </row>
    <row r="13" spans="1:17" x14ac:dyDescent="0.3">
      <c r="A13" s="57" t="s">
        <v>64</v>
      </c>
      <c r="B13" s="53">
        <v>188</v>
      </c>
      <c r="C13" s="56"/>
      <c r="D13" s="56"/>
      <c r="E13" s="53">
        <v>188</v>
      </c>
      <c r="F13" s="47"/>
      <c r="G13" s="47" t="s">
        <v>217</v>
      </c>
      <c r="I13" s="49" t="s">
        <v>174</v>
      </c>
      <c r="J13" s="50">
        <v>11</v>
      </c>
      <c r="K13" s="50">
        <v>200</v>
      </c>
      <c r="L13" s="50">
        <v>91</v>
      </c>
      <c r="M13" s="50">
        <v>120</v>
      </c>
    </row>
    <row r="14" spans="1:17" x14ac:dyDescent="0.3">
      <c r="A14" s="57" t="s">
        <v>65</v>
      </c>
      <c r="B14" s="53">
        <v>60</v>
      </c>
      <c r="C14" s="56"/>
      <c r="D14" s="56"/>
      <c r="E14" s="53">
        <v>60</v>
      </c>
      <c r="F14" s="47"/>
      <c r="G14" s="47" t="s">
        <v>218</v>
      </c>
      <c r="I14" s="49" t="s">
        <v>173</v>
      </c>
      <c r="J14" s="50">
        <v>20</v>
      </c>
      <c r="K14" s="50">
        <v>100</v>
      </c>
      <c r="L14" s="50">
        <v>20</v>
      </c>
      <c r="M14" s="50">
        <v>100</v>
      </c>
    </row>
    <row r="15" spans="1:17" x14ac:dyDescent="0.3">
      <c r="A15" s="57" t="s">
        <v>66</v>
      </c>
      <c r="B15" s="56"/>
      <c r="C15" s="53">
        <v>250</v>
      </c>
      <c r="D15" s="53">
        <v>100</v>
      </c>
      <c r="E15" s="53">
        <v>150</v>
      </c>
      <c r="F15" s="47"/>
      <c r="G15" s="47" t="s">
        <v>175</v>
      </c>
      <c r="I15" s="49" t="s">
        <v>219</v>
      </c>
      <c r="J15" s="50">
        <v>115</v>
      </c>
      <c r="K15" s="50"/>
      <c r="L15" s="50"/>
      <c r="M15" s="50">
        <v>115</v>
      </c>
    </row>
    <row r="16" spans="1:17" x14ac:dyDescent="0.3">
      <c r="A16" s="57" t="s">
        <v>67</v>
      </c>
      <c r="B16" s="53">
        <v>172</v>
      </c>
      <c r="C16" s="53">
        <v>50</v>
      </c>
      <c r="D16" s="53">
        <v>11</v>
      </c>
      <c r="E16" s="53">
        <v>211</v>
      </c>
      <c r="F16" s="47"/>
      <c r="G16" s="47" t="s">
        <v>172</v>
      </c>
      <c r="I16" s="49" t="s">
        <v>177</v>
      </c>
      <c r="J16" s="50">
        <v>25</v>
      </c>
      <c r="K16" s="50">
        <v>2750</v>
      </c>
      <c r="L16" s="50">
        <v>85</v>
      </c>
      <c r="M16" s="50">
        <v>2690</v>
      </c>
    </row>
    <row r="17" spans="1:13" x14ac:dyDescent="0.3">
      <c r="A17" s="57" t="s">
        <v>68</v>
      </c>
      <c r="B17" s="53">
        <v>11</v>
      </c>
      <c r="C17" s="53">
        <v>200</v>
      </c>
      <c r="D17" s="53">
        <v>91</v>
      </c>
      <c r="E17" s="53">
        <v>120</v>
      </c>
      <c r="F17" s="47"/>
      <c r="G17" s="47" t="s">
        <v>174</v>
      </c>
      <c r="I17" s="49" t="s">
        <v>176</v>
      </c>
      <c r="J17" s="50">
        <v>24</v>
      </c>
      <c r="K17" s="50">
        <v>820</v>
      </c>
      <c r="L17" s="50"/>
      <c r="M17" s="50">
        <v>844</v>
      </c>
    </row>
    <row r="18" spans="1:13" x14ac:dyDescent="0.3">
      <c r="A18" s="57" t="s">
        <v>69</v>
      </c>
      <c r="B18" s="53">
        <v>20</v>
      </c>
      <c r="C18" s="53">
        <v>100</v>
      </c>
      <c r="D18" s="53">
        <v>20</v>
      </c>
      <c r="E18" s="53">
        <v>100</v>
      </c>
      <c r="F18" s="47"/>
      <c r="G18" s="47" t="s">
        <v>173</v>
      </c>
      <c r="I18" s="49" t="s">
        <v>220</v>
      </c>
      <c r="J18" s="50"/>
      <c r="K18" s="50"/>
      <c r="L18" s="50"/>
      <c r="M18" s="50"/>
    </row>
    <row r="19" spans="1:13" x14ac:dyDescent="0.3">
      <c r="A19" s="57" t="s">
        <v>70</v>
      </c>
      <c r="B19" s="53">
        <v>115</v>
      </c>
      <c r="C19" s="56"/>
      <c r="D19" s="56"/>
      <c r="E19" s="53">
        <v>115</v>
      </c>
      <c r="F19" s="47"/>
      <c r="G19" s="47" t="s">
        <v>219</v>
      </c>
      <c r="I19" s="49" t="s">
        <v>221</v>
      </c>
      <c r="J19" s="50"/>
      <c r="K19" s="50">
        <v>1500</v>
      </c>
      <c r="L19" s="50">
        <v>60</v>
      </c>
      <c r="M19" s="50">
        <v>1440</v>
      </c>
    </row>
    <row r="20" spans="1:13" x14ac:dyDescent="0.3">
      <c r="A20" s="57" t="s">
        <v>73</v>
      </c>
      <c r="B20" s="53">
        <v>25</v>
      </c>
      <c r="C20" s="53">
        <v>2750</v>
      </c>
      <c r="D20" s="53">
        <v>85</v>
      </c>
      <c r="E20" s="53">
        <v>2690</v>
      </c>
      <c r="F20" s="47"/>
      <c r="G20" s="47" t="s">
        <v>177</v>
      </c>
      <c r="I20" s="49" t="s">
        <v>178</v>
      </c>
      <c r="J20" s="50">
        <v>114</v>
      </c>
      <c r="K20" s="50">
        <v>100</v>
      </c>
      <c r="L20" s="50">
        <v>16</v>
      </c>
      <c r="M20" s="50">
        <v>198</v>
      </c>
    </row>
    <row r="21" spans="1:13" x14ac:dyDescent="0.3">
      <c r="A21" s="57" t="s">
        <v>74</v>
      </c>
      <c r="B21" s="53">
        <v>24</v>
      </c>
      <c r="C21" s="53">
        <v>820</v>
      </c>
      <c r="D21" s="56"/>
      <c r="E21" s="53">
        <v>844</v>
      </c>
      <c r="F21" s="47"/>
      <c r="G21" s="47" t="s">
        <v>176</v>
      </c>
      <c r="I21" s="49" t="s">
        <v>222</v>
      </c>
      <c r="J21" s="50">
        <v>5</v>
      </c>
      <c r="K21" s="50">
        <v>20</v>
      </c>
      <c r="L21" s="50"/>
      <c r="M21" s="50">
        <v>25</v>
      </c>
    </row>
    <row r="22" spans="1:13" x14ac:dyDescent="0.3">
      <c r="A22" s="57" t="s">
        <v>75</v>
      </c>
      <c r="B22" s="56"/>
      <c r="C22" s="56"/>
      <c r="D22" s="56"/>
      <c r="E22" s="56"/>
      <c r="F22" s="47"/>
      <c r="G22" s="47" t="s">
        <v>220</v>
      </c>
      <c r="I22" s="49" t="s">
        <v>179</v>
      </c>
      <c r="J22" s="50"/>
      <c r="K22" s="50">
        <v>300</v>
      </c>
      <c r="L22" s="50">
        <v>10</v>
      </c>
      <c r="M22" s="50">
        <v>290</v>
      </c>
    </row>
    <row r="23" spans="1:13" x14ac:dyDescent="0.3">
      <c r="A23" s="57" t="s">
        <v>76</v>
      </c>
      <c r="B23" s="56"/>
      <c r="C23" s="53">
        <v>1500</v>
      </c>
      <c r="D23" s="53">
        <v>60</v>
      </c>
      <c r="E23" s="53">
        <v>1440</v>
      </c>
      <c r="F23" s="47"/>
      <c r="G23" s="47" t="s">
        <v>221</v>
      </c>
      <c r="I23" s="49" t="s">
        <v>223</v>
      </c>
      <c r="J23" s="50"/>
      <c r="K23" s="50"/>
      <c r="L23" s="50"/>
      <c r="M23" s="50"/>
    </row>
    <row r="24" spans="1:13" x14ac:dyDescent="0.3">
      <c r="A24" s="57" t="s">
        <v>77</v>
      </c>
      <c r="B24" s="53">
        <v>114</v>
      </c>
      <c r="C24" s="53">
        <v>100</v>
      </c>
      <c r="D24" s="53">
        <v>16</v>
      </c>
      <c r="E24" s="53">
        <v>198</v>
      </c>
      <c r="F24" s="47"/>
      <c r="G24" s="47" t="s">
        <v>178</v>
      </c>
      <c r="I24" s="49" t="s">
        <v>180</v>
      </c>
      <c r="J24" s="50"/>
      <c r="K24" s="50"/>
      <c r="L24" s="50"/>
      <c r="M24" s="50"/>
    </row>
    <row r="25" spans="1:13" x14ac:dyDescent="0.3">
      <c r="A25" s="57" t="s">
        <v>78</v>
      </c>
      <c r="B25" s="53">
        <v>5</v>
      </c>
      <c r="C25" s="53">
        <v>20</v>
      </c>
      <c r="D25" s="56"/>
      <c r="E25" s="53">
        <v>25</v>
      </c>
      <c r="F25" s="47"/>
      <c r="G25" s="47" t="s">
        <v>222</v>
      </c>
      <c r="I25" s="49" t="s">
        <v>183</v>
      </c>
      <c r="J25" s="50">
        <v>16</v>
      </c>
      <c r="K25" s="50">
        <v>200</v>
      </c>
      <c r="L25" s="50">
        <v>40</v>
      </c>
      <c r="M25" s="50">
        <v>176</v>
      </c>
    </row>
    <row r="26" spans="1:13" x14ac:dyDescent="0.3">
      <c r="A26" s="57" t="s">
        <v>79</v>
      </c>
      <c r="B26" s="56"/>
      <c r="C26" s="53">
        <v>300</v>
      </c>
      <c r="D26" s="53">
        <v>10</v>
      </c>
      <c r="E26" s="53">
        <v>290</v>
      </c>
      <c r="F26" s="47"/>
      <c r="G26" s="47" t="s">
        <v>179</v>
      </c>
      <c r="I26" s="49" t="s">
        <v>181</v>
      </c>
      <c r="J26" s="50">
        <v>65</v>
      </c>
      <c r="K26" s="50">
        <v>200</v>
      </c>
      <c r="L26" s="50">
        <v>36</v>
      </c>
      <c r="M26" s="50">
        <v>229</v>
      </c>
    </row>
    <row r="27" spans="1:13" x14ac:dyDescent="0.3">
      <c r="A27" s="57" t="s">
        <v>80</v>
      </c>
      <c r="B27" s="56"/>
      <c r="C27" s="53">
        <v>100</v>
      </c>
      <c r="D27" s="53">
        <v>100</v>
      </c>
      <c r="E27" s="56"/>
      <c r="F27" s="47"/>
      <c r="G27" s="47" t="s">
        <v>259</v>
      </c>
      <c r="I27" s="49" t="s">
        <v>184</v>
      </c>
      <c r="J27" s="50">
        <v>122</v>
      </c>
      <c r="K27" s="50">
        <v>200</v>
      </c>
      <c r="L27" s="50">
        <v>7</v>
      </c>
      <c r="M27" s="50">
        <v>315</v>
      </c>
    </row>
    <row r="28" spans="1:13" x14ac:dyDescent="0.3">
      <c r="A28" s="57" t="s">
        <v>81</v>
      </c>
      <c r="B28" s="56"/>
      <c r="C28" s="53">
        <v>500</v>
      </c>
      <c r="D28" s="53">
        <v>170</v>
      </c>
      <c r="E28" s="53">
        <v>330</v>
      </c>
      <c r="F28" s="47"/>
      <c r="G28" s="47" t="s">
        <v>260</v>
      </c>
      <c r="I28" s="49" t="s">
        <v>185</v>
      </c>
      <c r="J28" s="50">
        <v>32</v>
      </c>
      <c r="K28" s="50">
        <v>40</v>
      </c>
      <c r="L28" s="50"/>
      <c r="M28" s="50">
        <v>72</v>
      </c>
    </row>
    <row r="29" spans="1:13" x14ac:dyDescent="0.3">
      <c r="A29" s="57" t="s">
        <v>82</v>
      </c>
      <c r="B29" s="56"/>
      <c r="C29" s="56"/>
      <c r="D29" s="56"/>
      <c r="E29" s="56"/>
      <c r="F29" s="47"/>
      <c r="G29" s="47" t="s">
        <v>223</v>
      </c>
      <c r="I29" s="49" t="s">
        <v>283</v>
      </c>
      <c r="J29" s="50">
        <v>50</v>
      </c>
      <c r="K29" s="50"/>
      <c r="L29" s="50"/>
      <c r="M29" s="50">
        <v>50</v>
      </c>
    </row>
    <row r="30" spans="1:13" x14ac:dyDescent="0.3">
      <c r="A30" s="57" t="s">
        <v>83</v>
      </c>
      <c r="B30" s="53">
        <v>29</v>
      </c>
      <c r="C30" s="56"/>
      <c r="D30" s="53">
        <v>2</v>
      </c>
      <c r="E30" s="53">
        <v>27</v>
      </c>
      <c r="F30" s="47"/>
      <c r="G30" s="47" t="s">
        <v>261</v>
      </c>
      <c r="I30" s="49" t="s">
        <v>187</v>
      </c>
      <c r="J30" s="50"/>
      <c r="K30" s="50">
        <v>250</v>
      </c>
      <c r="L30" s="50"/>
      <c r="M30" s="50">
        <v>250</v>
      </c>
    </row>
    <row r="31" spans="1:13" x14ac:dyDescent="0.3">
      <c r="A31" s="57" t="s">
        <v>267</v>
      </c>
      <c r="B31" s="56"/>
      <c r="C31" s="53">
        <v>50</v>
      </c>
      <c r="D31" s="56"/>
      <c r="E31" s="53">
        <v>50</v>
      </c>
      <c r="F31" s="47"/>
      <c r="G31" s="47" t="s">
        <v>282</v>
      </c>
      <c r="I31" s="49" t="s">
        <v>186</v>
      </c>
      <c r="J31" s="50"/>
      <c r="K31" s="50">
        <v>120</v>
      </c>
      <c r="L31" s="50"/>
      <c r="M31" s="50">
        <v>120</v>
      </c>
    </row>
    <row r="32" spans="1:13" x14ac:dyDescent="0.3">
      <c r="A32" s="57" t="s">
        <v>268</v>
      </c>
      <c r="B32" s="56"/>
      <c r="C32" s="56"/>
      <c r="D32" s="56"/>
      <c r="E32" s="56"/>
      <c r="F32" s="47"/>
      <c r="G32" s="47" t="s">
        <v>261</v>
      </c>
      <c r="I32" s="49" t="s">
        <v>188</v>
      </c>
      <c r="J32" s="50">
        <v>109</v>
      </c>
      <c r="K32" s="50"/>
      <c r="L32" s="50">
        <v>1</v>
      </c>
      <c r="M32" s="50">
        <v>108</v>
      </c>
    </row>
    <row r="33" spans="1:13" x14ac:dyDescent="0.3">
      <c r="A33" s="57" t="s">
        <v>85</v>
      </c>
      <c r="B33" s="56"/>
      <c r="C33" s="56"/>
      <c r="D33" s="56"/>
      <c r="E33" s="56"/>
      <c r="F33" s="47"/>
      <c r="G33" s="47" t="s">
        <v>180</v>
      </c>
      <c r="I33" s="49" t="s">
        <v>224</v>
      </c>
      <c r="J33" s="50"/>
      <c r="K33" s="50"/>
      <c r="L33" s="50"/>
      <c r="M33" s="50"/>
    </row>
    <row r="34" spans="1:13" x14ac:dyDescent="0.3">
      <c r="A34" s="57" t="s">
        <v>87</v>
      </c>
      <c r="B34" s="53">
        <v>16</v>
      </c>
      <c r="C34" s="53">
        <v>200</v>
      </c>
      <c r="D34" s="53">
        <v>40</v>
      </c>
      <c r="E34" s="53">
        <v>176</v>
      </c>
      <c r="F34" s="47"/>
      <c r="G34" s="47" t="s">
        <v>183</v>
      </c>
      <c r="I34" s="49" t="s">
        <v>189</v>
      </c>
      <c r="J34" s="50">
        <v>41</v>
      </c>
      <c r="K34" s="50">
        <v>500</v>
      </c>
      <c r="L34" s="50">
        <v>229</v>
      </c>
      <c r="M34" s="50">
        <v>312</v>
      </c>
    </row>
    <row r="35" spans="1:13" x14ac:dyDescent="0.3">
      <c r="A35" s="57" t="s">
        <v>88</v>
      </c>
      <c r="B35" s="53">
        <v>38</v>
      </c>
      <c r="C35" s="53">
        <v>80</v>
      </c>
      <c r="D35" s="53">
        <v>10</v>
      </c>
      <c r="E35" s="53">
        <v>108</v>
      </c>
      <c r="F35" s="47"/>
      <c r="G35" s="47" t="s">
        <v>182</v>
      </c>
      <c r="I35" s="49" t="s">
        <v>225</v>
      </c>
      <c r="J35" s="50">
        <v>1</v>
      </c>
      <c r="K35" s="50">
        <v>320</v>
      </c>
      <c r="L35" s="50">
        <v>43</v>
      </c>
      <c r="M35" s="50">
        <v>278</v>
      </c>
    </row>
    <row r="36" spans="1:13" x14ac:dyDescent="0.3">
      <c r="A36" s="57" t="s">
        <v>89</v>
      </c>
      <c r="B36" s="53">
        <v>65</v>
      </c>
      <c r="C36" s="53">
        <v>200</v>
      </c>
      <c r="D36" s="53">
        <v>36</v>
      </c>
      <c r="E36" s="53">
        <v>229</v>
      </c>
      <c r="F36" s="47"/>
      <c r="G36" s="47" t="s">
        <v>181</v>
      </c>
      <c r="I36" s="49" t="s">
        <v>226</v>
      </c>
      <c r="J36" s="50"/>
      <c r="K36" s="50">
        <v>700</v>
      </c>
      <c r="L36" s="50">
        <v>317</v>
      </c>
      <c r="M36" s="50">
        <v>383</v>
      </c>
    </row>
    <row r="37" spans="1:13" x14ac:dyDescent="0.3">
      <c r="A37" s="57" t="s">
        <v>90</v>
      </c>
      <c r="B37" s="53">
        <v>122</v>
      </c>
      <c r="C37" s="53">
        <v>200</v>
      </c>
      <c r="D37" s="53">
        <v>7</v>
      </c>
      <c r="E37" s="53">
        <v>315</v>
      </c>
      <c r="F37" s="47"/>
      <c r="G37" s="47" t="s">
        <v>184</v>
      </c>
      <c r="I37" s="49" t="s">
        <v>285</v>
      </c>
      <c r="J37" s="50"/>
      <c r="K37" s="50"/>
      <c r="L37" s="50"/>
      <c r="M37" s="50"/>
    </row>
    <row r="38" spans="1:13" x14ac:dyDescent="0.3">
      <c r="A38" s="57" t="s">
        <v>91</v>
      </c>
      <c r="B38" s="53">
        <v>18</v>
      </c>
      <c r="C38" s="56"/>
      <c r="D38" s="56"/>
      <c r="E38" s="53">
        <v>18</v>
      </c>
      <c r="F38" s="47"/>
      <c r="G38" s="47" t="s">
        <v>253</v>
      </c>
      <c r="I38" s="49" t="s">
        <v>190</v>
      </c>
      <c r="J38" s="50">
        <v>2360</v>
      </c>
      <c r="K38" s="50">
        <v>3200</v>
      </c>
      <c r="L38" s="50">
        <v>732</v>
      </c>
      <c r="M38" s="50">
        <v>4828</v>
      </c>
    </row>
    <row r="39" spans="1:13" x14ac:dyDescent="0.3">
      <c r="A39" s="57" t="s">
        <v>92</v>
      </c>
      <c r="B39" s="53">
        <v>8</v>
      </c>
      <c r="C39" s="56"/>
      <c r="D39" s="56"/>
      <c r="E39" s="53">
        <v>8</v>
      </c>
      <c r="F39" s="47"/>
      <c r="G39" s="47" t="s">
        <v>254</v>
      </c>
      <c r="I39" s="49" t="s">
        <v>227</v>
      </c>
      <c r="J39" s="50"/>
      <c r="K39" s="50">
        <v>80</v>
      </c>
      <c r="L39" s="50"/>
      <c r="M39" s="50">
        <v>80</v>
      </c>
    </row>
    <row r="40" spans="1:13" x14ac:dyDescent="0.3">
      <c r="A40" s="57" t="s">
        <v>93</v>
      </c>
      <c r="B40" s="53">
        <v>32</v>
      </c>
      <c r="C40" s="53">
        <v>40</v>
      </c>
      <c r="D40" s="56"/>
      <c r="E40" s="53">
        <v>72</v>
      </c>
      <c r="F40" s="47"/>
      <c r="G40" s="47" t="s">
        <v>185</v>
      </c>
      <c r="I40" s="49" t="s">
        <v>228</v>
      </c>
      <c r="J40" s="50"/>
      <c r="K40" s="50"/>
      <c r="L40" s="50"/>
      <c r="M40" s="50"/>
    </row>
    <row r="41" spans="1:13" x14ac:dyDescent="0.3">
      <c r="A41" s="57" t="s">
        <v>269</v>
      </c>
      <c r="B41" s="53">
        <v>50</v>
      </c>
      <c r="C41" s="56"/>
      <c r="D41" s="56"/>
      <c r="E41" s="53">
        <v>50</v>
      </c>
      <c r="F41" s="47"/>
      <c r="G41" s="47" t="s">
        <v>283</v>
      </c>
      <c r="I41" s="49" t="s">
        <v>229</v>
      </c>
      <c r="J41" s="50">
        <v>5</v>
      </c>
      <c r="K41" s="50"/>
      <c r="L41" s="50"/>
      <c r="M41" s="50">
        <v>5</v>
      </c>
    </row>
    <row r="42" spans="1:13" x14ac:dyDescent="0.3">
      <c r="A42" s="57" t="s">
        <v>270</v>
      </c>
      <c r="B42" s="56"/>
      <c r="C42" s="56"/>
      <c r="D42" s="56"/>
      <c r="E42" s="56"/>
      <c r="F42" s="47"/>
      <c r="G42" s="47" t="s">
        <v>284</v>
      </c>
      <c r="I42" s="49" t="s">
        <v>230</v>
      </c>
      <c r="J42" s="50">
        <v>230</v>
      </c>
      <c r="K42" s="50"/>
      <c r="L42" s="50">
        <v>2</v>
      </c>
      <c r="M42" s="50">
        <v>228</v>
      </c>
    </row>
    <row r="43" spans="1:13" x14ac:dyDescent="0.3">
      <c r="A43" s="57" t="s">
        <v>97</v>
      </c>
      <c r="B43" s="56"/>
      <c r="C43" s="53">
        <v>250</v>
      </c>
      <c r="D43" s="56"/>
      <c r="E43" s="53">
        <v>250</v>
      </c>
      <c r="F43" s="47"/>
      <c r="G43" s="47" t="s">
        <v>187</v>
      </c>
      <c r="I43" s="49" t="s">
        <v>231</v>
      </c>
      <c r="J43" s="50">
        <v>57</v>
      </c>
      <c r="K43" s="50"/>
      <c r="L43" s="50"/>
      <c r="M43" s="50">
        <v>57</v>
      </c>
    </row>
    <row r="44" spans="1:13" x14ac:dyDescent="0.3">
      <c r="A44" s="57" t="s">
        <v>98</v>
      </c>
      <c r="B44" s="56"/>
      <c r="C44" s="53">
        <v>120</v>
      </c>
      <c r="D44" s="56"/>
      <c r="E44" s="53">
        <v>120</v>
      </c>
      <c r="F44" s="47"/>
      <c r="G44" s="47" t="s">
        <v>186</v>
      </c>
      <c r="I44" s="49" t="s">
        <v>192</v>
      </c>
      <c r="J44" s="50">
        <v>85</v>
      </c>
      <c r="K44" s="50"/>
      <c r="L44" s="50"/>
      <c r="M44" s="50">
        <v>85</v>
      </c>
    </row>
    <row r="45" spans="1:13" x14ac:dyDescent="0.3">
      <c r="A45" s="57" t="s">
        <v>100</v>
      </c>
      <c r="B45" s="53">
        <v>109</v>
      </c>
      <c r="C45" s="56"/>
      <c r="D45" s="53">
        <v>1</v>
      </c>
      <c r="E45" s="53">
        <v>108</v>
      </c>
      <c r="F45" s="47"/>
      <c r="G45" s="47" t="s">
        <v>188</v>
      </c>
      <c r="I45" s="49" t="s">
        <v>232</v>
      </c>
      <c r="J45" s="50">
        <v>1</v>
      </c>
      <c r="K45" s="50"/>
      <c r="L45" s="50"/>
      <c r="M45" s="50">
        <v>1</v>
      </c>
    </row>
    <row r="46" spans="1:13" x14ac:dyDescent="0.3">
      <c r="A46" s="57" t="s">
        <v>101</v>
      </c>
      <c r="B46" s="56"/>
      <c r="C46" s="56"/>
      <c r="D46" s="56"/>
      <c r="E46" s="56"/>
      <c r="F46" s="47"/>
      <c r="G46" s="47" t="s">
        <v>224</v>
      </c>
      <c r="I46" s="49" t="s">
        <v>191</v>
      </c>
      <c r="J46" s="50">
        <v>103</v>
      </c>
      <c r="K46" s="50"/>
      <c r="L46" s="50"/>
      <c r="M46" s="50">
        <v>103</v>
      </c>
    </row>
    <row r="47" spans="1:13" x14ac:dyDescent="0.3">
      <c r="A47" s="57" t="s">
        <v>102</v>
      </c>
      <c r="B47" s="56"/>
      <c r="C47" s="56"/>
      <c r="D47" s="56"/>
      <c r="E47" s="56"/>
      <c r="F47" s="47"/>
      <c r="G47" s="47" t="s">
        <v>255</v>
      </c>
      <c r="I47" s="49" t="s">
        <v>193</v>
      </c>
      <c r="J47" s="50"/>
      <c r="K47" s="50"/>
      <c r="L47" s="50"/>
      <c r="M47" s="50"/>
    </row>
    <row r="48" spans="1:13" x14ac:dyDescent="0.3">
      <c r="A48" s="57" t="s">
        <v>103</v>
      </c>
      <c r="B48" s="53">
        <v>41</v>
      </c>
      <c r="C48" s="53">
        <v>500</v>
      </c>
      <c r="D48" s="53">
        <v>229</v>
      </c>
      <c r="E48" s="53">
        <v>312</v>
      </c>
      <c r="F48" s="47"/>
      <c r="G48" s="47" t="s">
        <v>189</v>
      </c>
      <c r="I48" s="49" t="s">
        <v>208</v>
      </c>
      <c r="J48" s="50"/>
      <c r="K48" s="50"/>
      <c r="L48" s="50"/>
      <c r="M48" s="50"/>
    </row>
    <row r="49" spans="1:13" x14ac:dyDescent="0.3">
      <c r="A49" s="57" t="s">
        <v>104</v>
      </c>
      <c r="B49" s="53">
        <v>1</v>
      </c>
      <c r="C49" s="53">
        <v>320</v>
      </c>
      <c r="D49" s="53">
        <v>43</v>
      </c>
      <c r="E49" s="53">
        <v>278</v>
      </c>
      <c r="F49" s="47"/>
      <c r="G49" s="47" t="s">
        <v>225</v>
      </c>
      <c r="I49" s="49" t="s">
        <v>233</v>
      </c>
      <c r="J49" s="50"/>
      <c r="K49" s="50"/>
      <c r="L49" s="50"/>
      <c r="M49" s="50"/>
    </row>
    <row r="50" spans="1:13" x14ac:dyDescent="0.3">
      <c r="A50" s="57" t="s">
        <v>107</v>
      </c>
      <c r="B50" s="56"/>
      <c r="C50" s="53">
        <v>700</v>
      </c>
      <c r="D50" s="53">
        <v>317</v>
      </c>
      <c r="E50" s="53">
        <v>383</v>
      </c>
      <c r="F50" s="47"/>
      <c r="G50" s="47" t="s">
        <v>226</v>
      </c>
      <c r="I50" s="49" t="s">
        <v>234</v>
      </c>
      <c r="J50" s="50"/>
      <c r="K50" s="50"/>
      <c r="L50" s="50"/>
      <c r="M50" s="50"/>
    </row>
    <row r="51" spans="1:13" x14ac:dyDescent="0.3">
      <c r="A51" s="57" t="s">
        <v>271</v>
      </c>
      <c r="B51" s="56"/>
      <c r="C51" s="56"/>
      <c r="D51" s="56"/>
      <c r="E51" s="56"/>
      <c r="F51" s="47"/>
      <c r="G51" s="47" t="s">
        <v>285</v>
      </c>
      <c r="I51" s="49" t="s">
        <v>235</v>
      </c>
      <c r="J51" s="50">
        <v>26</v>
      </c>
      <c r="K51" s="50"/>
      <c r="L51" s="50"/>
      <c r="M51" s="50">
        <v>26</v>
      </c>
    </row>
    <row r="52" spans="1:13" x14ac:dyDescent="0.3">
      <c r="A52" s="57" t="s">
        <v>108</v>
      </c>
      <c r="B52" s="53">
        <v>2360</v>
      </c>
      <c r="C52" s="53">
        <v>3200</v>
      </c>
      <c r="D52" s="53">
        <v>732</v>
      </c>
      <c r="E52" s="53">
        <v>4828</v>
      </c>
      <c r="F52" s="47"/>
      <c r="G52" s="47" t="s">
        <v>190</v>
      </c>
      <c r="I52" s="49" t="s">
        <v>196</v>
      </c>
      <c r="J52" s="50">
        <v>51</v>
      </c>
      <c r="K52" s="50">
        <v>50</v>
      </c>
      <c r="L52" s="50">
        <v>21</v>
      </c>
      <c r="M52" s="50">
        <v>80</v>
      </c>
    </row>
    <row r="53" spans="1:13" x14ac:dyDescent="0.3">
      <c r="A53" s="57" t="s">
        <v>109</v>
      </c>
      <c r="B53" s="56"/>
      <c r="C53" s="53">
        <v>80</v>
      </c>
      <c r="D53" s="56"/>
      <c r="E53" s="53">
        <v>80</v>
      </c>
      <c r="F53" s="47"/>
      <c r="G53" s="47" t="s">
        <v>227</v>
      </c>
      <c r="I53" s="49" t="s">
        <v>195</v>
      </c>
      <c r="J53" s="50"/>
      <c r="K53" s="50">
        <v>120</v>
      </c>
      <c r="L53" s="50"/>
      <c r="M53" s="50">
        <v>120</v>
      </c>
    </row>
    <row r="54" spans="1:13" x14ac:dyDescent="0.3">
      <c r="A54" s="57" t="s">
        <v>110</v>
      </c>
      <c r="B54" s="53">
        <v>5</v>
      </c>
      <c r="C54" s="56"/>
      <c r="D54" s="56"/>
      <c r="E54" s="53">
        <v>5</v>
      </c>
      <c r="F54" s="47"/>
      <c r="G54" s="47" t="s">
        <v>229</v>
      </c>
      <c r="I54" s="49" t="s">
        <v>236</v>
      </c>
      <c r="J54" s="50">
        <v>11</v>
      </c>
      <c r="K54" s="50"/>
      <c r="L54" s="50"/>
      <c r="M54" s="50">
        <v>11</v>
      </c>
    </row>
    <row r="55" spans="1:13" x14ac:dyDescent="0.3">
      <c r="A55" s="57" t="s">
        <v>111</v>
      </c>
      <c r="B55" s="56"/>
      <c r="C55" s="56"/>
      <c r="D55" s="56"/>
      <c r="E55" s="56"/>
      <c r="F55" s="47"/>
      <c r="G55" s="47" t="s">
        <v>228</v>
      </c>
      <c r="I55" s="49" t="s">
        <v>194</v>
      </c>
      <c r="J55" s="50">
        <v>41</v>
      </c>
      <c r="K55" s="50">
        <v>300</v>
      </c>
      <c r="L55" s="50">
        <v>26</v>
      </c>
      <c r="M55" s="50">
        <v>315</v>
      </c>
    </row>
    <row r="56" spans="1:13" x14ac:dyDescent="0.3">
      <c r="A56" s="57" t="s">
        <v>112</v>
      </c>
      <c r="B56" s="53">
        <v>230</v>
      </c>
      <c r="C56" s="56"/>
      <c r="D56" s="53">
        <v>2</v>
      </c>
      <c r="E56" s="53">
        <v>228</v>
      </c>
      <c r="F56" s="47"/>
      <c r="G56" s="47" t="s">
        <v>230</v>
      </c>
      <c r="I56" s="49" t="s">
        <v>197</v>
      </c>
      <c r="J56" s="50">
        <v>26</v>
      </c>
      <c r="K56" s="50">
        <v>50</v>
      </c>
      <c r="L56" s="50"/>
      <c r="M56" s="50">
        <v>76</v>
      </c>
    </row>
    <row r="57" spans="1:13" x14ac:dyDescent="0.3">
      <c r="A57" s="57" t="s">
        <v>113</v>
      </c>
      <c r="B57" s="53">
        <v>57</v>
      </c>
      <c r="C57" s="56"/>
      <c r="D57" s="56"/>
      <c r="E57" s="53">
        <v>57</v>
      </c>
      <c r="F57" s="47"/>
      <c r="G57" s="47" t="s">
        <v>231</v>
      </c>
      <c r="I57" s="49" t="s">
        <v>237</v>
      </c>
      <c r="J57" s="50">
        <v>62</v>
      </c>
      <c r="K57" s="50"/>
      <c r="L57" s="50"/>
      <c r="M57" s="50">
        <v>62</v>
      </c>
    </row>
    <row r="58" spans="1:13" x14ac:dyDescent="0.3">
      <c r="A58" s="57" t="s">
        <v>114</v>
      </c>
      <c r="B58" s="53">
        <v>85</v>
      </c>
      <c r="C58" s="56"/>
      <c r="D58" s="56"/>
      <c r="E58" s="53">
        <v>85</v>
      </c>
      <c r="F58" s="47"/>
      <c r="G58" s="47" t="s">
        <v>192</v>
      </c>
      <c r="I58" s="49" t="s">
        <v>238</v>
      </c>
      <c r="J58" s="50"/>
      <c r="K58" s="50"/>
      <c r="L58" s="50"/>
      <c r="M58" s="50"/>
    </row>
    <row r="59" spans="1:13" x14ac:dyDescent="0.3">
      <c r="A59" s="57" t="s">
        <v>115</v>
      </c>
      <c r="B59" s="53">
        <v>1</v>
      </c>
      <c r="C59" s="56"/>
      <c r="D59" s="56"/>
      <c r="E59" s="53">
        <v>1</v>
      </c>
      <c r="F59" s="47"/>
      <c r="G59" s="47" t="s">
        <v>232</v>
      </c>
      <c r="I59" s="49" t="s">
        <v>199</v>
      </c>
      <c r="J59" s="50">
        <v>114</v>
      </c>
      <c r="K59" s="50">
        <v>100</v>
      </c>
      <c r="L59" s="50">
        <v>50</v>
      </c>
      <c r="M59" s="50">
        <v>164</v>
      </c>
    </row>
    <row r="60" spans="1:13" x14ac:dyDescent="0.3">
      <c r="A60" s="57" t="s">
        <v>116</v>
      </c>
      <c r="B60" s="53">
        <v>103</v>
      </c>
      <c r="C60" s="56"/>
      <c r="D60" s="56"/>
      <c r="E60" s="53">
        <v>103</v>
      </c>
      <c r="F60" s="47"/>
      <c r="G60" s="47" t="s">
        <v>191</v>
      </c>
      <c r="I60" s="49" t="s">
        <v>198</v>
      </c>
      <c r="J60" s="50">
        <v>7</v>
      </c>
      <c r="K60" s="50">
        <v>40</v>
      </c>
      <c r="L60" s="50">
        <v>6</v>
      </c>
      <c r="M60" s="50">
        <v>41</v>
      </c>
    </row>
    <row r="61" spans="1:13" x14ac:dyDescent="0.3">
      <c r="A61" s="57" t="s">
        <v>119</v>
      </c>
      <c r="B61" s="56"/>
      <c r="C61" s="56"/>
      <c r="D61" s="56"/>
      <c r="E61" s="56"/>
      <c r="F61" s="47"/>
      <c r="G61" s="47" t="s">
        <v>193</v>
      </c>
      <c r="I61" s="49" t="s">
        <v>239</v>
      </c>
      <c r="J61" s="50"/>
      <c r="K61" s="50"/>
      <c r="L61" s="50"/>
      <c r="M61" s="50"/>
    </row>
    <row r="62" spans="1:13" x14ac:dyDescent="0.3">
      <c r="A62" s="57" t="s">
        <v>120</v>
      </c>
      <c r="B62" s="56"/>
      <c r="C62" s="56"/>
      <c r="D62" s="56"/>
      <c r="E62" s="56"/>
      <c r="F62" s="47"/>
      <c r="G62" s="47" t="s">
        <v>256</v>
      </c>
      <c r="I62" s="49" t="s">
        <v>240</v>
      </c>
      <c r="J62" s="50"/>
      <c r="K62" s="50"/>
      <c r="L62" s="50"/>
      <c r="M62" s="50"/>
    </row>
    <row r="63" spans="1:13" x14ac:dyDescent="0.3">
      <c r="A63" s="57" t="s">
        <v>272</v>
      </c>
      <c r="B63" s="56"/>
      <c r="C63" s="53">
        <v>126</v>
      </c>
      <c r="D63" s="53">
        <v>14</v>
      </c>
      <c r="E63" s="53">
        <v>112</v>
      </c>
      <c r="F63" s="47"/>
      <c r="G63" s="47" t="s">
        <v>286</v>
      </c>
      <c r="I63" s="49" t="s">
        <v>241</v>
      </c>
      <c r="J63" s="50"/>
      <c r="K63" s="50"/>
      <c r="L63" s="50"/>
      <c r="M63" s="50"/>
    </row>
    <row r="64" spans="1:13" x14ac:dyDescent="0.3">
      <c r="A64" s="57" t="s">
        <v>273</v>
      </c>
      <c r="B64" s="56"/>
      <c r="C64" s="53">
        <v>144</v>
      </c>
      <c r="D64" s="53">
        <v>40</v>
      </c>
      <c r="E64" s="53">
        <v>104</v>
      </c>
      <c r="F64" s="47"/>
      <c r="G64" s="47" t="s">
        <v>287</v>
      </c>
      <c r="I64" s="49" t="s">
        <v>203</v>
      </c>
      <c r="J64" s="50">
        <v>172</v>
      </c>
      <c r="K64" s="50">
        <v>100</v>
      </c>
      <c r="L64" s="50">
        <v>83</v>
      </c>
      <c r="M64" s="50">
        <v>189</v>
      </c>
    </row>
    <row r="65" spans="1:13" x14ac:dyDescent="0.3">
      <c r="A65" s="57" t="s">
        <v>274</v>
      </c>
      <c r="B65" s="56"/>
      <c r="C65" s="56"/>
      <c r="D65" s="56"/>
      <c r="E65" s="56"/>
      <c r="F65" s="47"/>
      <c r="G65" s="47" t="s">
        <v>288</v>
      </c>
      <c r="I65" s="49" t="s">
        <v>210</v>
      </c>
      <c r="J65" s="50"/>
      <c r="K65" s="50"/>
      <c r="L65" s="50"/>
      <c r="M65" s="50"/>
    </row>
    <row r="66" spans="1:13" x14ac:dyDescent="0.3">
      <c r="A66" s="57" t="s">
        <v>275</v>
      </c>
      <c r="B66" s="56"/>
      <c r="C66" s="53">
        <v>49</v>
      </c>
      <c r="D66" s="56"/>
      <c r="E66" s="53">
        <v>49</v>
      </c>
      <c r="F66" s="47"/>
      <c r="G66" s="47" t="s">
        <v>280</v>
      </c>
      <c r="I66" s="49" t="s">
        <v>242</v>
      </c>
      <c r="J66" s="50"/>
      <c r="K66" s="50">
        <v>80</v>
      </c>
      <c r="L66" s="50">
        <v>61</v>
      </c>
      <c r="M66" s="50">
        <v>19</v>
      </c>
    </row>
    <row r="67" spans="1:13" x14ac:dyDescent="0.3">
      <c r="A67" s="57" t="s">
        <v>276</v>
      </c>
      <c r="B67" s="56"/>
      <c r="C67" s="53">
        <v>144</v>
      </c>
      <c r="D67" s="53">
        <v>8</v>
      </c>
      <c r="E67" s="53">
        <v>136</v>
      </c>
      <c r="F67" s="47"/>
      <c r="G67" s="47" t="s">
        <v>281</v>
      </c>
      <c r="I67" s="49" t="s">
        <v>202</v>
      </c>
      <c r="J67" s="50"/>
      <c r="K67" s="50">
        <v>250</v>
      </c>
      <c r="L67" s="50">
        <v>10</v>
      </c>
      <c r="M67" s="50">
        <v>240</v>
      </c>
    </row>
    <row r="68" spans="1:13" x14ac:dyDescent="0.3">
      <c r="A68" s="57" t="s">
        <v>121</v>
      </c>
      <c r="B68" s="56"/>
      <c r="C68" s="56"/>
      <c r="D68" s="56"/>
      <c r="E68" s="56"/>
      <c r="F68" s="47"/>
      <c r="G68" s="47" t="s">
        <v>233</v>
      </c>
      <c r="I68" s="49" t="s">
        <v>243</v>
      </c>
      <c r="J68" s="50">
        <v>8</v>
      </c>
      <c r="K68" s="50"/>
      <c r="L68" s="50"/>
      <c r="M68" s="50">
        <v>8</v>
      </c>
    </row>
    <row r="69" spans="1:13" x14ac:dyDescent="0.3">
      <c r="A69" s="57" t="s">
        <v>122</v>
      </c>
      <c r="B69" s="56"/>
      <c r="C69" s="56"/>
      <c r="D69" s="56"/>
      <c r="E69" s="56"/>
      <c r="F69" s="47"/>
      <c r="G69" s="47" t="s">
        <v>208</v>
      </c>
      <c r="I69" s="49" t="s">
        <v>200</v>
      </c>
      <c r="J69" s="50"/>
      <c r="K69" s="50">
        <v>100</v>
      </c>
      <c r="L69" s="50"/>
      <c r="M69" s="50">
        <v>100</v>
      </c>
    </row>
    <row r="70" spans="1:13" x14ac:dyDescent="0.3">
      <c r="A70" s="57" t="s">
        <v>123</v>
      </c>
      <c r="B70" s="56"/>
      <c r="C70" s="56"/>
      <c r="D70" s="56"/>
      <c r="E70" s="56"/>
      <c r="F70" s="47"/>
      <c r="G70" s="47" t="s">
        <v>257</v>
      </c>
      <c r="I70" s="49" t="s">
        <v>201</v>
      </c>
      <c r="J70" s="50">
        <v>5</v>
      </c>
      <c r="K70" s="50"/>
      <c r="L70" s="50">
        <v>1</v>
      </c>
      <c r="M70" s="50">
        <v>4</v>
      </c>
    </row>
    <row r="71" spans="1:13" x14ac:dyDescent="0.3">
      <c r="A71" s="57" t="s">
        <v>124</v>
      </c>
      <c r="B71" s="56"/>
      <c r="C71" s="56"/>
      <c r="D71" s="56"/>
      <c r="E71" s="56"/>
      <c r="F71" s="47"/>
      <c r="G71" s="47" t="s">
        <v>234</v>
      </c>
      <c r="I71" s="49" t="s">
        <v>211</v>
      </c>
      <c r="J71" s="50"/>
      <c r="K71" s="50"/>
      <c r="L71" s="50"/>
      <c r="M71" s="50"/>
    </row>
    <row r="72" spans="1:13" x14ac:dyDescent="0.3">
      <c r="A72" s="57" t="s">
        <v>125</v>
      </c>
      <c r="B72" s="53">
        <v>26</v>
      </c>
      <c r="C72" s="56"/>
      <c r="D72" s="56"/>
      <c r="E72" s="53">
        <v>26</v>
      </c>
      <c r="F72" s="47"/>
      <c r="G72" s="47" t="s">
        <v>235</v>
      </c>
      <c r="I72" s="49" t="s">
        <v>244</v>
      </c>
      <c r="J72" s="50">
        <v>11</v>
      </c>
      <c r="K72" s="50"/>
      <c r="L72" s="50">
        <v>11</v>
      </c>
      <c r="M72" s="50"/>
    </row>
    <row r="73" spans="1:13" x14ac:dyDescent="0.3">
      <c r="A73" s="57" t="s">
        <v>126</v>
      </c>
      <c r="B73" s="56"/>
      <c r="C73" s="56"/>
      <c r="D73" s="56"/>
      <c r="E73" s="56"/>
      <c r="F73" s="47"/>
      <c r="G73" s="47" t="s">
        <v>206</v>
      </c>
      <c r="I73" s="49" t="s">
        <v>204</v>
      </c>
      <c r="J73" s="50"/>
      <c r="K73" s="50">
        <v>50</v>
      </c>
      <c r="L73" s="50">
        <v>10</v>
      </c>
      <c r="M73" s="50">
        <v>40</v>
      </c>
    </row>
    <row r="74" spans="1:13" x14ac:dyDescent="0.3">
      <c r="A74" s="57" t="s">
        <v>127</v>
      </c>
      <c r="B74" s="53">
        <v>193</v>
      </c>
      <c r="C74" s="53">
        <v>1000</v>
      </c>
      <c r="D74" s="53">
        <v>273</v>
      </c>
      <c r="E74" s="53">
        <v>920</v>
      </c>
      <c r="F74" s="47"/>
      <c r="G74" s="47" t="s">
        <v>258</v>
      </c>
      <c r="I74" s="49" t="s">
        <v>245</v>
      </c>
      <c r="J74" s="50">
        <v>1</v>
      </c>
      <c r="K74" s="50">
        <v>200</v>
      </c>
      <c r="L74" s="50">
        <v>65</v>
      </c>
      <c r="M74" s="50">
        <v>136</v>
      </c>
    </row>
    <row r="75" spans="1:13" x14ac:dyDescent="0.3">
      <c r="A75" s="57" t="s">
        <v>128</v>
      </c>
      <c r="B75" s="53">
        <v>51</v>
      </c>
      <c r="C75" s="53">
        <v>50</v>
      </c>
      <c r="D75" s="53">
        <v>21</v>
      </c>
      <c r="E75" s="53">
        <v>80</v>
      </c>
      <c r="F75" s="47"/>
      <c r="G75" s="47" t="s">
        <v>196</v>
      </c>
      <c r="I75" s="49" t="s">
        <v>246</v>
      </c>
      <c r="J75" s="50"/>
      <c r="K75" s="50">
        <v>400</v>
      </c>
      <c r="L75" s="50">
        <v>30</v>
      </c>
      <c r="M75" s="50">
        <v>370</v>
      </c>
    </row>
    <row r="76" spans="1:13" x14ac:dyDescent="0.3">
      <c r="A76" s="57" t="s">
        <v>129</v>
      </c>
      <c r="B76" s="56"/>
      <c r="C76" s="53">
        <v>120</v>
      </c>
      <c r="D76" s="56"/>
      <c r="E76" s="53">
        <v>120</v>
      </c>
      <c r="F76" s="47"/>
      <c r="G76" s="47" t="s">
        <v>195</v>
      </c>
      <c r="I76" s="49" t="s">
        <v>247</v>
      </c>
      <c r="J76" s="50">
        <v>3</v>
      </c>
      <c r="K76" s="50">
        <v>400</v>
      </c>
      <c r="L76" s="50">
        <v>63</v>
      </c>
      <c r="M76" s="50">
        <v>340</v>
      </c>
    </row>
    <row r="77" spans="1:13" x14ac:dyDescent="0.3">
      <c r="A77" s="57" t="s">
        <v>130</v>
      </c>
      <c r="B77" s="53">
        <v>41</v>
      </c>
      <c r="C77" s="53">
        <v>300</v>
      </c>
      <c r="D77" s="53">
        <v>26</v>
      </c>
      <c r="E77" s="53">
        <v>315</v>
      </c>
      <c r="F77" s="47"/>
      <c r="G77" s="47" t="s">
        <v>194</v>
      </c>
      <c r="I77" s="49" t="s">
        <v>248</v>
      </c>
      <c r="J77" s="50"/>
      <c r="K77" s="50">
        <v>250</v>
      </c>
      <c r="L77" s="50"/>
      <c r="M77" s="50">
        <v>250</v>
      </c>
    </row>
    <row r="78" spans="1:13" x14ac:dyDescent="0.3">
      <c r="A78" s="57" t="s">
        <v>131</v>
      </c>
      <c r="B78" s="53">
        <v>11</v>
      </c>
      <c r="C78" s="56"/>
      <c r="D78" s="56"/>
      <c r="E78" s="53">
        <v>11</v>
      </c>
      <c r="F78" s="47"/>
      <c r="G78" s="47" t="s">
        <v>236</v>
      </c>
      <c r="I78" s="49" t="s">
        <v>249</v>
      </c>
      <c r="J78" s="50">
        <v>34</v>
      </c>
      <c r="K78" s="50">
        <v>800</v>
      </c>
      <c r="L78" s="50">
        <v>6</v>
      </c>
      <c r="M78" s="50">
        <v>828</v>
      </c>
    </row>
    <row r="79" spans="1:13" x14ac:dyDescent="0.3">
      <c r="A79" s="57" t="s">
        <v>133</v>
      </c>
      <c r="B79" s="53">
        <v>26</v>
      </c>
      <c r="C79" s="53">
        <v>50</v>
      </c>
      <c r="D79" s="56"/>
      <c r="E79" s="53">
        <v>76</v>
      </c>
      <c r="G79" s="30" t="s">
        <v>197</v>
      </c>
      <c r="I79" s="49" t="s">
        <v>250</v>
      </c>
      <c r="J79" s="50">
        <v>6</v>
      </c>
      <c r="K79" s="50">
        <v>400</v>
      </c>
      <c r="L79" s="50"/>
      <c r="M79" s="50">
        <v>406</v>
      </c>
    </row>
    <row r="80" spans="1:13" x14ac:dyDescent="0.3">
      <c r="A80" s="57" t="s">
        <v>134</v>
      </c>
      <c r="B80" s="53">
        <v>62</v>
      </c>
      <c r="C80" s="56"/>
      <c r="D80" s="56"/>
      <c r="E80" s="53">
        <v>62</v>
      </c>
      <c r="G80" s="30" t="s">
        <v>237</v>
      </c>
      <c r="I80" s="49" t="s">
        <v>251</v>
      </c>
      <c r="J80" s="50">
        <v>27</v>
      </c>
      <c r="K80" s="50"/>
      <c r="L80" s="50"/>
      <c r="M80" s="50">
        <v>27</v>
      </c>
    </row>
    <row r="81" spans="1:13" x14ac:dyDescent="0.3">
      <c r="A81" s="57" t="s">
        <v>135</v>
      </c>
      <c r="B81" s="56"/>
      <c r="C81" s="56"/>
      <c r="D81" s="56"/>
      <c r="E81" s="56"/>
      <c r="G81" s="30" t="s">
        <v>209</v>
      </c>
      <c r="I81" s="49" t="s">
        <v>38</v>
      </c>
      <c r="J81" s="50">
        <v>25</v>
      </c>
      <c r="K81" s="50">
        <v>300</v>
      </c>
      <c r="L81" s="50">
        <v>50</v>
      </c>
      <c r="M81" s="50">
        <v>275</v>
      </c>
    </row>
    <row r="82" spans="1:13" x14ac:dyDescent="0.3">
      <c r="A82" s="57" t="s">
        <v>136</v>
      </c>
      <c r="B82" s="56"/>
      <c r="C82" s="56"/>
      <c r="D82" s="56"/>
      <c r="E82" s="56"/>
      <c r="G82" s="30" t="s">
        <v>238</v>
      </c>
      <c r="I82" s="49" t="s">
        <v>252</v>
      </c>
      <c r="J82" s="50">
        <v>65</v>
      </c>
      <c r="K82" s="50"/>
      <c r="L82" s="50"/>
      <c r="M82" s="50">
        <v>65</v>
      </c>
    </row>
    <row r="83" spans="1:13" x14ac:dyDescent="0.3">
      <c r="A83" s="57" t="s">
        <v>137</v>
      </c>
      <c r="B83" s="53">
        <v>114</v>
      </c>
      <c r="C83" s="53">
        <v>100</v>
      </c>
      <c r="D83" s="53">
        <v>50</v>
      </c>
      <c r="E83" s="53">
        <v>164</v>
      </c>
      <c r="G83" s="30" t="s">
        <v>199</v>
      </c>
      <c r="I83" s="49" t="s">
        <v>182</v>
      </c>
      <c r="J83" s="50">
        <v>38</v>
      </c>
      <c r="K83" s="50">
        <v>80</v>
      </c>
      <c r="L83" s="50">
        <v>10</v>
      </c>
      <c r="M83" s="50">
        <v>108</v>
      </c>
    </row>
    <row r="84" spans="1:13" x14ac:dyDescent="0.3">
      <c r="A84" s="57" t="s">
        <v>138</v>
      </c>
      <c r="B84" s="53">
        <v>7</v>
      </c>
      <c r="C84" s="53">
        <v>40</v>
      </c>
      <c r="D84" s="53">
        <v>6</v>
      </c>
      <c r="E84" s="53">
        <v>41</v>
      </c>
      <c r="G84" s="30" t="s">
        <v>198</v>
      </c>
      <c r="I84" s="49" t="s">
        <v>253</v>
      </c>
      <c r="J84" s="50">
        <v>18</v>
      </c>
      <c r="K84" s="50"/>
      <c r="L84" s="50"/>
      <c r="M84" s="50">
        <v>18</v>
      </c>
    </row>
    <row r="85" spans="1:13" x14ac:dyDescent="0.3">
      <c r="A85" s="57" t="s">
        <v>140</v>
      </c>
      <c r="B85" s="56"/>
      <c r="C85" s="56"/>
      <c r="D85" s="56"/>
      <c r="E85" s="56"/>
      <c r="G85" s="30" t="s">
        <v>239</v>
      </c>
      <c r="I85" s="49" t="s">
        <v>254</v>
      </c>
      <c r="J85" s="50">
        <v>8</v>
      </c>
      <c r="K85" s="50"/>
      <c r="L85" s="50"/>
      <c r="M85" s="50">
        <v>8</v>
      </c>
    </row>
    <row r="86" spans="1:13" x14ac:dyDescent="0.3">
      <c r="A86" s="57" t="s">
        <v>141</v>
      </c>
      <c r="B86" s="56"/>
      <c r="C86" s="56"/>
      <c r="D86" s="56"/>
      <c r="E86" s="56"/>
      <c r="G86" s="30" t="s">
        <v>240</v>
      </c>
      <c r="I86" s="49" t="s">
        <v>255</v>
      </c>
      <c r="J86" s="50"/>
      <c r="K86" s="50"/>
      <c r="L86" s="50"/>
      <c r="M86" s="50"/>
    </row>
    <row r="87" spans="1:13" x14ac:dyDescent="0.3">
      <c r="A87" s="57" t="s">
        <v>142</v>
      </c>
      <c r="B87" s="56"/>
      <c r="C87" s="56"/>
      <c r="D87" s="56"/>
      <c r="E87" s="56"/>
      <c r="G87" s="30" t="s">
        <v>241</v>
      </c>
      <c r="I87" s="49" t="s">
        <v>256</v>
      </c>
      <c r="J87" s="50"/>
      <c r="K87" s="50"/>
      <c r="L87" s="50"/>
      <c r="M87" s="50"/>
    </row>
    <row r="88" spans="1:13" x14ac:dyDescent="0.3">
      <c r="A88" s="57" t="s">
        <v>144</v>
      </c>
      <c r="B88" s="53">
        <v>172</v>
      </c>
      <c r="C88" s="53">
        <v>100</v>
      </c>
      <c r="D88" s="53">
        <v>83</v>
      </c>
      <c r="E88" s="53">
        <v>189</v>
      </c>
      <c r="G88" s="30" t="s">
        <v>203</v>
      </c>
      <c r="I88" s="49" t="s">
        <v>257</v>
      </c>
      <c r="J88" s="50"/>
      <c r="K88" s="50"/>
      <c r="L88" s="50"/>
      <c r="M88" s="50"/>
    </row>
    <row r="89" spans="1:13" x14ac:dyDescent="0.3">
      <c r="A89" s="57" t="s">
        <v>145</v>
      </c>
      <c r="B89" s="56"/>
      <c r="C89" s="56"/>
      <c r="D89" s="56"/>
      <c r="E89" s="56"/>
      <c r="G89" s="30" t="s">
        <v>210</v>
      </c>
      <c r="I89" s="49" t="s">
        <v>258</v>
      </c>
      <c r="J89" s="50">
        <v>193</v>
      </c>
      <c r="K89" s="50">
        <v>1000</v>
      </c>
      <c r="L89" s="50">
        <v>273</v>
      </c>
      <c r="M89" s="50">
        <v>920</v>
      </c>
    </row>
    <row r="90" spans="1:13" x14ac:dyDescent="0.3">
      <c r="A90" s="57" t="s">
        <v>146</v>
      </c>
      <c r="B90" s="56"/>
      <c r="C90" s="53">
        <v>80</v>
      </c>
      <c r="D90" s="53">
        <v>61</v>
      </c>
      <c r="E90" s="53">
        <v>19</v>
      </c>
      <c r="G90" s="30" t="s">
        <v>242</v>
      </c>
      <c r="I90" s="49" t="s">
        <v>259</v>
      </c>
      <c r="J90" s="50"/>
      <c r="K90" s="50">
        <v>100</v>
      </c>
      <c r="L90" s="50">
        <v>100</v>
      </c>
      <c r="M90" s="50"/>
    </row>
    <row r="91" spans="1:13" x14ac:dyDescent="0.3">
      <c r="A91" s="57" t="s">
        <v>147</v>
      </c>
      <c r="B91" s="53">
        <v>8</v>
      </c>
      <c r="C91" s="56"/>
      <c r="D91" s="56"/>
      <c r="E91" s="53">
        <v>8</v>
      </c>
      <c r="G91" s="30" t="s">
        <v>243</v>
      </c>
      <c r="I91" s="49" t="s">
        <v>260</v>
      </c>
      <c r="J91" s="50"/>
      <c r="K91" s="50">
        <v>500</v>
      </c>
      <c r="L91" s="50">
        <v>170</v>
      </c>
      <c r="M91" s="50">
        <v>330</v>
      </c>
    </row>
    <row r="92" spans="1:13" x14ac:dyDescent="0.3">
      <c r="A92" s="57" t="s">
        <v>148</v>
      </c>
      <c r="B92" s="56"/>
      <c r="C92" s="53">
        <v>250</v>
      </c>
      <c r="D92" s="53">
        <v>10</v>
      </c>
      <c r="E92" s="53">
        <v>240</v>
      </c>
      <c r="G92" s="30" t="s">
        <v>202</v>
      </c>
      <c r="I92" s="49" t="s">
        <v>261</v>
      </c>
      <c r="J92" s="50">
        <v>29</v>
      </c>
      <c r="K92" s="50"/>
      <c r="L92" s="50">
        <v>2</v>
      </c>
      <c r="M92" s="50">
        <v>27</v>
      </c>
    </row>
    <row r="93" spans="1:13" x14ac:dyDescent="0.3">
      <c r="A93" s="57" t="s">
        <v>149</v>
      </c>
      <c r="B93" s="56"/>
      <c r="C93" s="53">
        <v>100</v>
      </c>
      <c r="D93" s="56"/>
      <c r="E93" s="53">
        <v>100</v>
      </c>
      <c r="G93" s="30" t="s">
        <v>200</v>
      </c>
      <c r="I93" s="49" t="s">
        <v>206</v>
      </c>
      <c r="J93" s="50"/>
      <c r="K93" s="50"/>
      <c r="L93" s="50"/>
      <c r="M93" s="50"/>
    </row>
    <row r="94" spans="1:13" x14ac:dyDescent="0.3">
      <c r="A94" s="57" t="s">
        <v>150</v>
      </c>
      <c r="B94" s="53">
        <v>5</v>
      </c>
      <c r="C94" s="56"/>
      <c r="D94" s="53">
        <v>1</v>
      </c>
      <c r="E94" s="53">
        <v>4</v>
      </c>
      <c r="G94" s="30" t="s">
        <v>201</v>
      </c>
      <c r="I94" s="49" t="s">
        <v>209</v>
      </c>
      <c r="J94" s="50"/>
      <c r="K94" s="50"/>
      <c r="L94" s="50"/>
      <c r="M94" s="50"/>
    </row>
    <row r="95" spans="1:13" x14ac:dyDescent="0.3">
      <c r="A95" s="57" t="s">
        <v>277</v>
      </c>
      <c r="B95" s="53">
        <v>4831</v>
      </c>
      <c r="C95" s="53">
        <v>1750</v>
      </c>
      <c r="D95" s="53">
        <v>5862</v>
      </c>
      <c r="E95" s="53">
        <v>719</v>
      </c>
      <c r="G95" s="30" t="s">
        <v>289</v>
      </c>
      <c r="I95" s="49" t="s">
        <v>262</v>
      </c>
      <c r="J95" s="50"/>
      <c r="K95" s="50"/>
      <c r="L95" s="50"/>
      <c r="M95" s="50"/>
    </row>
    <row r="96" spans="1:13" x14ac:dyDescent="0.3">
      <c r="A96" s="57" t="s">
        <v>278</v>
      </c>
      <c r="B96" s="53">
        <v>4</v>
      </c>
      <c r="C96" s="56"/>
      <c r="D96" s="56"/>
      <c r="E96" s="53">
        <v>4</v>
      </c>
      <c r="G96" s="30" t="s">
        <v>290</v>
      </c>
      <c r="I96" s="49" t="s">
        <v>263</v>
      </c>
      <c r="J96" s="50">
        <v>3</v>
      </c>
      <c r="K96" s="50"/>
      <c r="L96" s="50"/>
      <c r="M96" s="50">
        <v>3</v>
      </c>
    </row>
    <row r="97" spans="1:13" x14ac:dyDescent="0.3">
      <c r="A97" s="57" t="s">
        <v>279</v>
      </c>
      <c r="B97" s="53">
        <v>166</v>
      </c>
      <c r="C97" s="53">
        <v>480</v>
      </c>
      <c r="D97" s="53">
        <v>462</v>
      </c>
      <c r="E97" s="53">
        <v>184</v>
      </c>
      <c r="G97" s="30" t="s">
        <v>291</v>
      </c>
      <c r="I97" s="49" t="s">
        <v>282</v>
      </c>
      <c r="J97" s="50"/>
      <c r="K97" s="50">
        <v>50</v>
      </c>
      <c r="L97" s="50"/>
      <c r="M97" s="50">
        <v>50</v>
      </c>
    </row>
    <row r="98" spans="1:13" x14ac:dyDescent="0.3">
      <c r="A98" s="57" t="s">
        <v>151</v>
      </c>
      <c r="B98" s="56"/>
      <c r="C98" s="56"/>
      <c r="D98" s="56"/>
      <c r="E98" s="56"/>
      <c r="G98" s="30" t="s">
        <v>211</v>
      </c>
      <c r="I98" s="49" t="s">
        <v>284</v>
      </c>
      <c r="J98" s="50"/>
      <c r="K98" s="50"/>
      <c r="L98" s="50"/>
      <c r="M98" s="50"/>
    </row>
    <row r="99" spans="1:13" x14ac:dyDescent="0.3">
      <c r="A99" s="57" t="s">
        <v>153</v>
      </c>
      <c r="B99" s="53">
        <v>11</v>
      </c>
      <c r="C99" s="56"/>
      <c r="D99" s="53">
        <v>11</v>
      </c>
      <c r="E99" s="56"/>
      <c r="G99" s="30" t="s">
        <v>244</v>
      </c>
      <c r="I99" s="49" t="s">
        <v>286</v>
      </c>
      <c r="J99" s="50"/>
      <c r="K99" s="50">
        <v>126</v>
      </c>
      <c r="L99" s="50">
        <v>14</v>
      </c>
      <c r="M99" s="50">
        <v>112</v>
      </c>
    </row>
    <row r="100" spans="1:13" x14ac:dyDescent="0.3">
      <c r="A100" s="57" t="s">
        <v>154</v>
      </c>
      <c r="B100" s="56"/>
      <c r="C100" s="56"/>
      <c r="D100" s="56"/>
      <c r="E100" s="56"/>
      <c r="G100" s="30" t="s">
        <v>262</v>
      </c>
      <c r="I100" s="49" t="s">
        <v>287</v>
      </c>
      <c r="J100" s="50"/>
      <c r="K100" s="50">
        <v>144</v>
      </c>
      <c r="L100" s="50">
        <v>40</v>
      </c>
      <c r="M100" s="50">
        <v>104</v>
      </c>
    </row>
    <row r="101" spans="1:13" x14ac:dyDescent="0.3">
      <c r="A101" s="57" t="s">
        <v>158</v>
      </c>
      <c r="B101" s="53">
        <v>1</v>
      </c>
      <c r="C101" s="53">
        <v>200</v>
      </c>
      <c r="D101" s="53">
        <v>65</v>
      </c>
      <c r="E101" s="53">
        <v>136</v>
      </c>
      <c r="G101" s="30" t="s">
        <v>245</v>
      </c>
      <c r="I101" s="49" t="s">
        <v>288</v>
      </c>
      <c r="J101" s="50"/>
      <c r="K101" s="50"/>
      <c r="L101" s="50"/>
      <c r="M101" s="50"/>
    </row>
    <row r="102" spans="1:13" x14ac:dyDescent="0.3">
      <c r="A102" s="57" t="s">
        <v>159</v>
      </c>
      <c r="B102" s="56"/>
      <c r="C102" s="53">
        <v>50</v>
      </c>
      <c r="D102" s="53">
        <v>10</v>
      </c>
      <c r="E102" s="53">
        <v>40</v>
      </c>
      <c r="G102" s="30" t="s">
        <v>204</v>
      </c>
      <c r="I102" s="49" t="s">
        <v>280</v>
      </c>
      <c r="J102" s="50"/>
      <c r="K102" s="50">
        <v>49</v>
      </c>
      <c r="L102" s="50"/>
      <c r="M102" s="50">
        <v>49</v>
      </c>
    </row>
    <row r="103" spans="1:13" x14ac:dyDescent="0.3">
      <c r="A103" s="57" t="s">
        <v>160</v>
      </c>
      <c r="B103" s="56"/>
      <c r="C103" s="53">
        <v>400</v>
      </c>
      <c r="D103" s="53">
        <v>30</v>
      </c>
      <c r="E103" s="53">
        <v>370</v>
      </c>
      <c r="G103" s="30" t="s">
        <v>246</v>
      </c>
      <c r="I103" s="49" t="s">
        <v>281</v>
      </c>
      <c r="J103" s="50"/>
      <c r="K103" s="50">
        <v>144</v>
      </c>
      <c r="L103" s="50">
        <v>8</v>
      </c>
      <c r="M103" s="50">
        <v>136</v>
      </c>
    </row>
    <row r="104" spans="1:13" x14ac:dyDescent="0.3">
      <c r="A104" s="57" t="s">
        <v>161</v>
      </c>
      <c r="B104" s="53">
        <v>3</v>
      </c>
      <c r="C104" s="53">
        <v>400</v>
      </c>
      <c r="D104" s="53">
        <v>63</v>
      </c>
      <c r="E104" s="53">
        <v>340</v>
      </c>
      <c r="G104" s="30" t="s">
        <v>247</v>
      </c>
      <c r="I104" s="49" t="s">
        <v>289</v>
      </c>
      <c r="J104" s="50">
        <v>4831</v>
      </c>
      <c r="K104" s="50">
        <v>1750</v>
      </c>
      <c r="L104" s="50">
        <v>5862</v>
      </c>
      <c r="M104" s="50">
        <v>719</v>
      </c>
    </row>
    <row r="105" spans="1:13" x14ac:dyDescent="0.3">
      <c r="A105" s="57" t="s">
        <v>164</v>
      </c>
      <c r="B105" s="56"/>
      <c r="C105" s="53">
        <v>250</v>
      </c>
      <c r="D105" s="56"/>
      <c r="E105" s="53">
        <v>250</v>
      </c>
      <c r="G105" s="30" t="s">
        <v>248</v>
      </c>
      <c r="I105" s="49" t="s">
        <v>290</v>
      </c>
      <c r="J105" s="50">
        <v>4</v>
      </c>
      <c r="K105" s="50"/>
      <c r="L105" s="50"/>
      <c r="M105" s="50">
        <v>4</v>
      </c>
    </row>
    <row r="106" spans="1:13" x14ac:dyDescent="0.3">
      <c r="A106" s="57" t="s">
        <v>165</v>
      </c>
      <c r="B106" s="53">
        <v>3</v>
      </c>
      <c r="C106" s="56"/>
      <c r="D106" s="56"/>
      <c r="E106" s="53">
        <v>3</v>
      </c>
      <c r="G106" s="30" t="s">
        <v>263</v>
      </c>
      <c r="I106" s="49" t="s">
        <v>291</v>
      </c>
      <c r="J106" s="50">
        <v>166</v>
      </c>
      <c r="K106" s="50">
        <v>480</v>
      </c>
      <c r="L106" s="50">
        <v>462</v>
      </c>
      <c r="M106" s="50">
        <v>184</v>
      </c>
    </row>
    <row r="107" spans="1:13" x14ac:dyDescent="0.3">
      <c r="A107" s="57" t="s">
        <v>166</v>
      </c>
      <c r="B107" s="53">
        <v>34</v>
      </c>
      <c r="C107" s="53">
        <v>800</v>
      </c>
      <c r="D107" s="53">
        <v>6</v>
      </c>
      <c r="E107" s="53">
        <v>828</v>
      </c>
      <c r="G107" s="30" t="s">
        <v>249</v>
      </c>
      <c r="I107" s="49" t="s">
        <v>24</v>
      </c>
      <c r="J107" s="50">
        <v>10249</v>
      </c>
      <c r="K107" s="50">
        <v>21418</v>
      </c>
      <c r="L107" s="50">
        <v>9661</v>
      </c>
      <c r="M107" s="50">
        <v>22006</v>
      </c>
    </row>
    <row r="108" spans="1:13" x14ac:dyDescent="0.3">
      <c r="A108" s="57" t="s">
        <v>167</v>
      </c>
      <c r="B108" s="53">
        <v>6</v>
      </c>
      <c r="C108" s="53">
        <v>400</v>
      </c>
      <c r="D108" s="56"/>
      <c r="E108" s="53">
        <v>406</v>
      </c>
      <c r="G108" s="30" t="s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08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171</v>
      </c>
      <c r="C3" s="3"/>
      <c r="D3" s="4"/>
      <c r="E3" s="38">
        <f t="shared" ref="E3:E4" ca="1" si="0">VLOOKUP($B3,FinalDeal_Vlookup,2,0)</f>
        <v>232</v>
      </c>
      <c r="F3" s="39">
        <f ca="1">VLOOKUP($B3,FinalDeal_Vlookup,3,0)</f>
        <v>625</v>
      </c>
      <c r="G3" s="40">
        <v>0</v>
      </c>
      <c r="H3" s="40">
        <f t="shared" ref="H3:H4" ca="1" si="1">VLOOKUP($B3,FinalDeal_Vlookup,4,0)</f>
        <v>269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588</v>
      </c>
    </row>
    <row r="4" spans="1:13" x14ac:dyDescent="0.3">
      <c r="A4" s="16"/>
      <c r="B4" s="4" t="s">
        <v>207</v>
      </c>
      <c r="C4" s="3"/>
      <c r="D4" s="4"/>
      <c r="E4" s="42">
        <f t="shared" ca="1" si="0"/>
        <v>0</v>
      </c>
      <c r="F4" s="39">
        <f t="shared" ref="F4:F107" ca="1" si="3">VLOOKUP($B4,FinalDeal_Vlookup,3,0)</f>
        <v>0</v>
      </c>
      <c r="G4" s="39">
        <v>0</v>
      </c>
      <c r="H4" s="39">
        <f t="shared" ca="1" si="1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0</v>
      </c>
    </row>
    <row r="5" spans="1:13" x14ac:dyDescent="0.3">
      <c r="A5" s="16"/>
      <c r="B5" s="4" t="s">
        <v>212</v>
      </c>
      <c r="C5" s="3"/>
      <c r="D5" s="4"/>
      <c r="E5" s="42">
        <f t="shared" ref="E5:E107" ca="1" si="4">VLOOKUP($B5,FinalDeal_Vlookup,2,0)</f>
        <v>0</v>
      </c>
      <c r="F5" s="39">
        <f t="shared" ca="1" si="3"/>
        <v>280</v>
      </c>
      <c r="G5" s="39">
        <v>0</v>
      </c>
      <c r="H5" s="39">
        <f t="shared" ref="H5:H107" ca="1" si="5">VLOOKUP($B5,FinalDeal_Vlookup,4,0)</f>
        <v>105</v>
      </c>
      <c r="I5" s="39">
        <v>0</v>
      </c>
      <c r="J5" s="39">
        <v>0</v>
      </c>
      <c r="K5" s="39">
        <v>0</v>
      </c>
      <c r="L5" s="39">
        <v>0</v>
      </c>
      <c r="M5" s="43">
        <f t="shared" ref="M5:M107" ca="1" si="6">VLOOKUP($B5,FinalDeal_Vlookup,5,0)</f>
        <v>175</v>
      </c>
    </row>
    <row r="6" spans="1:13" x14ac:dyDescent="0.3">
      <c r="A6" s="16"/>
      <c r="B6" s="4" t="s">
        <v>213</v>
      </c>
      <c r="C6" s="3"/>
      <c r="D6" s="4"/>
      <c r="E6" s="42">
        <f t="shared" ca="1" si="4"/>
        <v>0</v>
      </c>
      <c r="F6" s="39">
        <f t="shared" ca="1" si="3"/>
        <v>0</v>
      </c>
      <c r="G6" s="39">
        <v>0</v>
      </c>
      <c r="H6" s="39">
        <f t="shared" ca="1" si="5"/>
        <v>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0</v>
      </c>
    </row>
    <row r="7" spans="1:13" x14ac:dyDescent="0.3">
      <c r="A7" s="16"/>
      <c r="B7" s="4" t="s">
        <v>214</v>
      </c>
      <c r="C7" s="3"/>
      <c r="D7" s="4"/>
      <c r="E7" s="42">
        <f t="shared" ca="1" si="4"/>
        <v>0</v>
      </c>
      <c r="F7" s="39">
        <f t="shared" ca="1" si="3"/>
        <v>140</v>
      </c>
      <c r="G7" s="39">
        <v>0</v>
      </c>
      <c r="H7" s="39">
        <f t="shared" ca="1" si="5"/>
        <v>51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89</v>
      </c>
    </row>
    <row r="8" spans="1:13" x14ac:dyDescent="0.3">
      <c r="A8" s="16"/>
      <c r="B8" s="4" t="s">
        <v>215</v>
      </c>
      <c r="C8" s="3"/>
      <c r="D8" s="4"/>
      <c r="E8" s="42">
        <f t="shared" ca="1" si="4"/>
        <v>0</v>
      </c>
      <c r="F8" s="39">
        <f t="shared" ca="1" si="3"/>
        <v>60</v>
      </c>
      <c r="G8" s="39">
        <v>0</v>
      </c>
      <c r="H8" s="39">
        <f t="shared" ca="1" si="5"/>
        <v>1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59</v>
      </c>
    </row>
    <row r="9" spans="1:13" x14ac:dyDescent="0.3">
      <c r="A9" s="16"/>
      <c r="B9" s="4" t="s">
        <v>216</v>
      </c>
      <c r="C9" s="3"/>
      <c r="D9" s="4"/>
      <c r="E9" s="42">
        <f t="shared" ca="1" si="4"/>
        <v>21</v>
      </c>
      <c r="F9" s="39">
        <f t="shared" ca="1" si="3"/>
        <v>0</v>
      </c>
      <c r="G9" s="39">
        <v>0</v>
      </c>
      <c r="H9" s="39">
        <f t="shared" ca="1" si="5"/>
        <v>1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20</v>
      </c>
    </row>
    <row r="10" spans="1:13" x14ac:dyDescent="0.3">
      <c r="A10" s="16"/>
      <c r="B10" s="4" t="s">
        <v>217</v>
      </c>
      <c r="C10" s="3"/>
      <c r="D10" s="4"/>
      <c r="E10" s="42">
        <f t="shared" ca="1" si="4"/>
        <v>188</v>
      </c>
      <c r="F10" s="39">
        <f t="shared" ca="1" si="3"/>
        <v>0</v>
      </c>
      <c r="G10" s="39">
        <v>0</v>
      </c>
      <c r="H10" s="39">
        <f t="shared" ca="1" si="5"/>
        <v>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188</v>
      </c>
    </row>
    <row r="11" spans="1:13" x14ac:dyDescent="0.3">
      <c r="A11" s="16"/>
      <c r="B11" s="4" t="s">
        <v>218</v>
      </c>
      <c r="C11" s="3"/>
      <c r="D11" s="4"/>
      <c r="E11" s="42">
        <f t="shared" ca="1" si="4"/>
        <v>60</v>
      </c>
      <c r="F11" s="39">
        <f t="shared" ca="1" si="3"/>
        <v>0</v>
      </c>
      <c r="G11" s="39">
        <v>0</v>
      </c>
      <c r="H11" s="39">
        <f t="shared" ca="1" si="5"/>
        <v>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60</v>
      </c>
    </row>
    <row r="12" spans="1:13" x14ac:dyDescent="0.3">
      <c r="A12" s="16"/>
      <c r="B12" s="4" t="s">
        <v>175</v>
      </c>
      <c r="C12" s="3"/>
      <c r="D12" s="4"/>
      <c r="E12" s="42">
        <f t="shared" ca="1" si="4"/>
        <v>0</v>
      </c>
      <c r="F12" s="39">
        <f t="shared" ca="1" si="3"/>
        <v>250</v>
      </c>
      <c r="G12" s="39">
        <v>0</v>
      </c>
      <c r="H12" s="39">
        <f t="shared" ca="1" si="5"/>
        <v>100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150</v>
      </c>
    </row>
    <row r="13" spans="1:13" x14ac:dyDescent="0.3">
      <c r="A13" s="16"/>
      <c r="B13" s="4" t="s">
        <v>172</v>
      </c>
      <c r="C13" s="3"/>
      <c r="D13" s="4"/>
      <c r="E13" s="42">
        <f t="shared" ca="1" si="4"/>
        <v>172</v>
      </c>
      <c r="F13" s="39">
        <f t="shared" ca="1" si="3"/>
        <v>50</v>
      </c>
      <c r="G13" s="39">
        <v>0</v>
      </c>
      <c r="H13" s="39">
        <f t="shared" ca="1" si="5"/>
        <v>11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211</v>
      </c>
    </row>
    <row r="14" spans="1:13" x14ac:dyDescent="0.3">
      <c r="A14" s="16"/>
      <c r="B14" s="4" t="s">
        <v>174</v>
      </c>
      <c r="C14" s="3"/>
      <c r="D14" s="4"/>
      <c r="E14" s="42">
        <f t="shared" ca="1" si="4"/>
        <v>11</v>
      </c>
      <c r="F14" s="39">
        <f t="shared" ca="1" si="3"/>
        <v>200</v>
      </c>
      <c r="G14" s="39">
        <v>0</v>
      </c>
      <c r="H14" s="39">
        <f t="shared" ca="1" si="5"/>
        <v>91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120</v>
      </c>
    </row>
    <row r="15" spans="1:13" x14ac:dyDescent="0.3">
      <c r="A15" s="16"/>
      <c r="B15" s="4" t="s">
        <v>173</v>
      </c>
      <c r="C15" s="3"/>
      <c r="D15" s="4"/>
      <c r="E15" s="42">
        <f t="shared" ca="1" si="4"/>
        <v>20</v>
      </c>
      <c r="F15" s="39">
        <f t="shared" ca="1" si="3"/>
        <v>100</v>
      </c>
      <c r="G15" s="39">
        <v>0</v>
      </c>
      <c r="H15" s="39">
        <f t="shared" ca="1" si="5"/>
        <v>20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100</v>
      </c>
    </row>
    <row r="16" spans="1:13" x14ac:dyDescent="0.3">
      <c r="A16" s="16"/>
      <c r="B16" s="4" t="s">
        <v>219</v>
      </c>
      <c r="C16" s="3"/>
      <c r="D16" s="4"/>
      <c r="E16" s="42">
        <f t="shared" ca="1" si="4"/>
        <v>115</v>
      </c>
      <c r="F16" s="39">
        <f t="shared" ca="1" si="3"/>
        <v>0</v>
      </c>
      <c r="G16" s="39">
        <v>0</v>
      </c>
      <c r="H16" s="39">
        <f t="shared" ca="1" si="5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115</v>
      </c>
    </row>
    <row r="17" spans="1:13" x14ac:dyDescent="0.3">
      <c r="A17" s="16"/>
      <c r="B17" s="4" t="s">
        <v>177</v>
      </c>
      <c r="C17" s="3"/>
      <c r="D17" s="4"/>
      <c r="E17" s="42">
        <f t="shared" ca="1" si="4"/>
        <v>25</v>
      </c>
      <c r="F17" s="39">
        <f t="shared" ca="1" si="3"/>
        <v>2750</v>
      </c>
      <c r="G17" s="39">
        <v>0</v>
      </c>
      <c r="H17" s="39">
        <f t="shared" ca="1" si="5"/>
        <v>85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2690</v>
      </c>
    </row>
    <row r="18" spans="1:13" x14ac:dyDescent="0.3">
      <c r="A18" s="16"/>
      <c r="B18" s="4" t="s">
        <v>176</v>
      </c>
      <c r="C18" s="3"/>
      <c r="D18" s="4"/>
      <c r="E18" s="42">
        <f t="shared" ca="1" si="4"/>
        <v>24</v>
      </c>
      <c r="F18" s="39">
        <f t="shared" ca="1" si="3"/>
        <v>820</v>
      </c>
      <c r="G18" s="39">
        <v>0</v>
      </c>
      <c r="H18" s="39">
        <f t="shared" ca="1" si="5"/>
        <v>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844</v>
      </c>
    </row>
    <row r="19" spans="1:13" x14ac:dyDescent="0.3">
      <c r="A19" s="16"/>
      <c r="B19" s="4" t="s">
        <v>220</v>
      </c>
      <c r="C19" s="3"/>
      <c r="D19" s="4"/>
      <c r="E19" s="42">
        <f t="shared" ca="1" si="4"/>
        <v>0</v>
      </c>
      <c r="F19" s="39">
        <f t="shared" ca="1" si="3"/>
        <v>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0</v>
      </c>
    </row>
    <row r="20" spans="1:13" x14ac:dyDescent="0.3">
      <c r="A20" s="16"/>
      <c r="B20" s="4" t="s">
        <v>221</v>
      </c>
      <c r="C20" s="3"/>
      <c r="D20" s="4"/>
      <c r="E20" s="42">
        <f t="shared" ca="1" si="4"/>
        <v>0</v>
      </c>
      <c r="F20" s="39">
        <f t="shared" ca="1" si="3"/>
        <v>1500</v>
      </c>
      <c r="G20" s="39">
        <v>0</v>
      </c>
      <c r="H20" s="39">
        <f t="shared" ca="1" si="5"/>
        <v>60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1440</v>
      </c>
    </row>
    <row r="21" spans="1:13" x14ac:dyDescent="0.3">
      <c r="A21" s="16"/>
      <c r="B21" s="4" t="s">
        <v>178</v>
      </c>
      <c r="C21" s="3"/>
      <c r="D21" s="4"/>
      <c r="E21" s="42">
        <f t="shared" ca="1" si="4"/>
        <v>114</v>
      </c>
      <c r="F21" s="39">
        <f t="shared" ca="1" si="3"/>
        <v>100</v>
      </c>
      <c r="G21" s="39">
        <v>0</v>
      </c>
      <c r="H21" s="39">
        <f t="shared" ca="1" si="5"/>
        <v>16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198</v>
      </c>
    </row>
    <row r="22" spans="1:13" x14ac:dyDescent="0.3">
      <c r="A22" s="16"/>
      <c r="B22" s="4" t="s">
        <v>222</v>
      </c>
      <c r="C22" s="3"/>
      <c r="D22" s="4"/>
      <c r="E22" s="42">
        <f t="shared" ca="1" si="4"/>
        <v>5</v>
      </c>
      <c r="F22" s="39">
        <f t="shared" ca="1" si="3"/>
        <v>20</v>
      </c>
      <c r="G22" s="39">
        <v>0</v>
      </c>
      <c r="H22" s="39">
        <f t="shared" ca="1" si="5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25</v>
      </c>
    </row>
    <row r="23" spans="1:13" x14ac:dyDescent="0.3">
      <c r="A23" s="16"/>
      <c r="B23" s="4" t="s">
        <v>179</v>
      </c>
      <c r="C23" s="3"/>
      <c r="D23" s="4"/>
      <c r="E23" s="42">
        <f t="shared" ca="1" si="4"/>
        <v>0</v>
      </c>
      <c r="F23" s="39">
        <f t="shared" ca="1" si="3"/>
        <v>300</v>
      </c>
      <c r="G23" s="39">
        <v>0</v>
      </c>
      <c r="H23" s="39">
        <f t="shared" ca="1" si="5"/>
        <v>10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290</v>
      </c>
    </row>
    <row r="24" spans="1:13" x14ac:dyDescent="0.3">
      <c r="A24" s="16"/>
      <c r="B24" s="4" t="s">
        <v>223</v>
      </c>
      <c r="C24" s="3"/>
      <c r="D24" s="4"/>
      <c r="E24" s="42">
        <f t="shared" ca="1" si="4"/>
        <v>0</v>
      </c>
      <c r="F24" s="39">
        <f t="shared" ca="1" si="3"/>
        <v>0</v>
      </c>
      <c r="G24" s="39">
        <v>0</v>
      </c>
      <c r="H24" s="39">
        <f t="shared" ca="1" si="5"/>
        <v>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0</v>
      </c>
    </row>
    <row r="25" spans="1:13" x14ac:dyDescent="0.3">
      <c r="A25" s="16"/>
      <c r="B25" s="4" t="s">
        <v>180</v>
      </c>
      <c r="C25" s="3"/>
      <c r="D25" s="4"/>
      <c r="E25" s="42">
        <f t="shared" ca="1" si="4"/>
        <v>0</v>
      </c>
      <c r="F25" s="39">
        <f t="shared" ca="1" si="3"/>
        <v>0</v>
      </c>
      <c r="G25" s="39">
        <v>0</v>
      </c>
      <c r="H25" s="39">
        <f t="shared" ca="1" si="5"/>
        <v>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0</v>
      </c>
    </row>
    <row r="26" spans="1:13" x14ac:dyDescent="0.3">
      <c r="A26" s="16"/>
      <c r="B26" s="4" t="s">
        <v>183</v>
      </c>
      <c r="C26" s="3"/>
      <c r="D26" s="4"/>
      <c r="E26" s="42">
        <f t="shared" ca="1" si="4"/>
        <v>16</v>
      </c>
      <c r="F26" s="39">
        <f t="shared" ca="1" si="3"/>
        <v>200</v>
      </c>
      <c r="G26" s="39">
        <v>0</v>
      </c>
      <c r="H26" s="39">
        <f t="shared" ca="1" si="5"/>
        <v>40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176</v>
      </c>
    </row>
    <row r="27" spans="1:13" x14ac:dyDescent="0.3">
      <c r="A27" s="16"/>
      <c r="B27" s="4" t="s">
        <v>181</v>
      </c>
      <c r="C27" s="3"/>
      <c r="D27" s="4"/>
      <c r="E27" s="42">
        <f t="shared" ca="1" si="4"/>
        <v>65</v>
      </c>
      <c r="F27" s="39">
        <f t="shared" ca="1" si="3"/>
        <v>200</v>
      </c>
      <c r="G27" s="39">
        <v>0</v>
      </c>
      <c r="H27" s="39">
        <f t="shared" ca="1" si="5"/>
        <v>36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229</v>
      </c>
    </row>
    <row r="28" spans="1:13" x14ac:dyDescent="0.3">
      <c r="A28" s="16"/>
      <c r="B28" s="4" t="s">
        <v>184</v>
      </c>
      <c r="C28" s="3"/>
      <c r="D28" s="4"/>
      <c r="E28" s="42">
        <f t="shared" ca="1" si="4"/>
        <v>122</v>
      </c>
      <c r="F28" s="39">
        <f t="shared" ca="1" si="3"/>
        <v>200</v>
      </c>
      <c r="G28" s="39">
        <v>0</v>
      </c>
      <c r="H28" s="39">
        <f t="shared" ca="1" si="5"/>
        <v>7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315</v>
      </c>
    </row>
    <row r="29" spans="1:13" x14ac:dyDescent="0.3">
      <c r="A29" s="16"/>
      <c r="B29" s="4" t="s">
        <v>185</v>
      </c>
      <c r="C29" s="3"/>
      <c r="D29" s="4"/>
      <c r="E29" s="42">
        <f t="shared" ca="1" si="4"/>
        <v>32</v>
      </c>
      <c r="F29" s="39">
        <f t="shared" ca="1" si="3"/>
        <v>40</v>
      </c>
      <c r="G29" s="39">
        <v>0</v>
      </c>
      <c r="H29" s="39">
        <f t="shared" ca="1" si="5"/>
        <v>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72</v>
      </c>
    </row>
    <row r="30" spans="1:13" x14ac:dyDescent="0.3">
      <c r="A30" s="16"/>
      <c r="B30" s="4" t="s">
        <v>283</v>
      </c>
      <c r="C30" s="3"/>
      <c r="D30" s="4"/>
      <c r="E30" s="42">
        <f t="shared" ca="1" si="4"/>
        <v>50</v>
      </c>
      <c r="F30" s="39">
        <f t="shared" ca="1" si="3"/>
        <v>0</v>
      </c>
      <c r="G30" s="39">
        <v>0</v>
      </c>
      <c r="H30" s="39">
        <f t="shared" ca="1" si="5"/>
        <v>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50</v>
      </c>
    </row>
    <row r="31" spans="1:13" x14ac:dyDescent="0.3">
      <c r="A31" s="16"/>
      <c r="B31" s="4" t="s">
        <v>187</v>
      </c>
      <c r="C31" s="3"/>
      <c r="D31" s="4"/>
      <c r="E31" s="42">
        <f t="shared" ca="1" si="4"/>
        <v>0</v>
      </c>
      <c r="F31" s="39">
        <f t="shared" ca="1" si="3"/>
        <v>250</v>
      </c>
      <c r="G31" s="39">
        <v>0</v>
      </c>
      <c r="H31" s="39">
        <f t="shared" ca="1" si="5"/>
        <v>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250</v>
      </c>
    </row>
    <row r="32" spans="1:13" x14ac:dyDescent="0.3">
      <c r="A32" s="16"/>
      <c r="B32" s="4" t="s">
        <v>186</v>
      </c>
      <c r="C32" s="3"/>
      <c r="D32" s="4"/>
      <c r="E32" s="42">
        <f t="shared" ca="1" si="4"/>
        <v>0</v>
      </c>
      <c r="F32" s="39">
        <f t="shared" ca="1" si="3"/>
        <v>120</v>
      </c>
      <c r="G32" s="39">
        <v>0</v>
      </c>
      <c r="H32" s="39">
        <f t="shared" ca="1" si="5"/>
        <v>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120</v>
      </c>
    </row>
    <row r="33" spans="1:13" x14ac:dyDescent="0.3">
      <c r="A33" s="16"/>
      <c r="B33" s="4" t="s">
        <v>188</v>
      </c>
      <c r="C33" s="3"/>
      <c r="D33" s="4"/>
      <c r="E33" s="42">
        <f t="shared" ca="1" si="4"/>
        <v>109</v>
      </c>
      <c r="F33" s="39">
        <f t="shared" ca="1" si="3"/>
        <v>0</v>
      </c>
      <c r="G33" s="39">
        <v>0</v>
      </c>
      <c r="H33" s="39">
        <f t="shared" ca="1" si="5"/>
        <v>1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108</v>
      </c>
    </row>
    <row r="34" spans="1:13" x14ac:dyDescent="0.3">
      <c r="A34" s="16"/>
      <c r="B34" s="4" t="s">
        <v>224</v>
      </c>
      <c r="C34" s="3"/>
      <c r="D34" s="4"/>
      <c r="E34" s="42">
        <f t="shared" ca="1" si="4"/>
        <v>0</v>
      </c>
      <c r="F34" s="39">
        <f t="shared" ca="1" si="3"/>
        <v>0</v>
      </c>
      <c r="G34" s="39">
        <v>0</v>
      </c>
      <c r="H34" s="39">
        <f t="shared" ca="1" si="5"/>
        <v>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0</v>
      </c>
    </row>
    <row r="35" spans="1:13" x14ac:dyDescent="0.3">
      <c r="A35" s="16"/>
      <c r="B35" s="4" t="s">
        <v>189</v>
      </c>
      <c r="C35" s="3"/>
      <c r="D35" s="4"/>
      <c r="E35" s="42">
        <f t="shared" ca="1" si="4"/>
        <v>41</v>
      </c>
      <c r="F35" s="39">
        <f t="shared" ca="1" si="3"/>
        <v>500</v>
      </c>
      <c r="G35" s="39">
        <v>0</v>
      </c>
      <c r="H35" s="39">
        <f t="shared" ca="1" si="5"/>
        <v>229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312</v>
      </c>
    </row>
    <row r="36" spans="1:13" x14ac:dyDescent="0.3">
      <c r="A36" s="16"/>
      <c r="B36" s="4" t="s">
        <v>225</v>
      </c>
      <c r="C36" s="3"/>
      <c r="D36" s="4"/>
      <c r="E36" s="42">
        <f t="shared" ca="1" si="4"/>
        <v>1</v>
      </c>
      <c r="F36" s="39">
        <f t="shared" ca="1" si="3"/>
        <v>320</v>
      </c>
      <c r="G36" s="39">
        <v>0</v>
      </c>
      <c r="H36" s="39">
        <f t="shared" ca="1" si="5"/>
        <v>43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278</v>
      </c>
    </row>
    <row r="37" spans="1:13" x14ac:dyDescent="0.3">
      <c r="A37" s="16"/>
      <c r="B37" s="4" t="s">
        <v>226</v>
      </c>
      <c r="C37" s="3"/>
      <c r="D37" s="4"/>
      <c r="E37" s="42">
        <f t="shared" ca="1" si="4"/>
        <v>0</v>
      </c>
      <c r="F37" s="39">
        <f t="shared" ca="1" si="3"/>
        <v>700</v>
      </c>
      <c r="G37" s="39">
        <v>0</v>
      </c>
      <c r="H37" s="39">
        <f t="shared" ca="1" si="5"/>
        <v>317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383</v>
      </c>
    </row>
    <row r="38" spans="1:13" x14ac:dyDescent="0.3">
      <c r="A38" s="16"/>
      <c r="B38" s="4" t="s">
        <v>285</v>
      </c>
      <c r="C38" s="3"/>
      <c r="D38" s="4"/>
      <c r="E38" s="42">
        <f t="shared" ca="1" si="4"/>
        <v>0</v>
      </c>
      <c r="F38" s="39">
        <f t="shared" ca="1" si="3"/>
        <v>0</v>
      </c>
      <c r="G38" s="39">
        <v>0</v>
      </c>
      <c r="H38" s="39">
        <f t="shared" ca="1" si="5"/>
        <v>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0</v>
      </c>
    </row>
    <row r="39" spans="1:13" x14ac:dyDescent="0.3">
      <c r="A39" s="16"/>
      <c r="B39" s="4" t="s">
        <v>190</v>
      </c>
      <c r="C39" s="3"/>
      <c r="D39" s="4"/>
      <c r="E39" s="42">
        <f t="shared" ca="1" si="4"/>
        <v>2360</v>
      </c>
      <c r="F39" s="39">
        <f t="shared" ca="1" si="3"/>
        <v>3200</v>
      </c>
      <c r="G39" s="39">
        <v>0</v>
      </c>
      <c r="H39" s="39">
        <f t="shared" ca="1" si="5"/>
        <v>732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4828</v>
      </c>
    </row>
    <row r="40" spans="1:13" x14ac:dyDescent="0.3">
      <c r="A40" s="16"/>
      <c r="B40" s="4" t="s">
        <v>227</v>
      </c>
      <c r="C40" s="3"/>
      <c r="D40" s="4"/>
      <c r="E40" s="42">
        <f t="shared" ca="1" si="4"/>
        <v>0</v>
      </c>
      <c r="F40" s="39">
        <f t="shared" ca="1" si="3"/>
        <v>80</v>
      </c>
      <c r="G40" s="39">
        <v>0</v>
      </c>
      <c r="H40" s="39">
        <f t="shared" ca="1" si="5"/>
        <v>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80</v>
      </c>
    </row>
    <row r="41" spans="1:13" x14ac:dyDescent="0.3">
      <c r="A41" s="16"/>
      <c r="B41" s="4" t="s">
        <v>228</v>
      </c>
      <c r="C41" s="3"/>
      <c r="D41" s="4"/>
      <c r="E41" s="42">
        <f t="shared" ca="1" si="4"/>
        <v>0</v>
      </c>
      <c r="F41" s="39">
        <f t="shared" ca="1" si="3"/>
        <v>0</v>
      </c>
      <c r="G41" s="39">
        <v>0</v>
      </c>
      <c r="H41" s="39">
        <f t="shared" ca="1" si="5"/>
        <v>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0</v>
      </c>
    </row>
    <row r="42" spans="1:13" x14ac:dyDescent="0.3">
      <c r="A42" s="16"/>
      <c r="B42" s="4" t="s">
        <v>229</v>
      </c>
      <c r="C42" s="3"/>
      <c r="D42" s="4"/>
      <c r="E42" s="42">
        <f t="shared" ca="1" si="4"/>
        <v>5</v>
      </c>
      <c r="F42" s="39">
        <f t="shared" ca="1" si="3"/>
        <v>0</v>
      </c>
      <c r="G42" s="39">
        <v>0</v>
      </c>
      <c r="H42" s="39">
        <f t="shared" ca="1" si="5"/>
        <v>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5</v>
      </c>
    </row>
    <row r="43" spans="1:13" x14ac:dyDescent="0.3">
      <c r="A43" s="16"/>
      <c r="B43" s="4" t="s">
        <v>230</v>
      </c>
      <c r="C43" s="3"/>
      <c r="D43" s="4"/>
      <c r="E43" s="42">
        <f t="shared" ca="1" si="4"/>
        <v>230</v>
      </c>
      <c r="F43" s="39">
        <f t="shared" ca="1" si="3"/>
        <v>0</v>
      </c>
      <c r="G43" s="39">
        <v>0</v>
      </c>
      <c r="H43" s="39">
        <f t="shared" ca="1" si="5"/>
        <v>2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228</v>
      </c>
    </row>
    <row r="44" spans="1:13" x14ac:dyDescent="0.3">
      <c r="A44" s="16"/>
      <c r="B44" s="4" t="s">
        <v>231</v>
      </c>
      <c r="C44" s="3"/>
      <c r="D44" s="4"/>
      <c r="E44" s="42">
        <f t="shared" ca="1" si="4"/>
        <v>57</v>
      </c>
      <c r="F44" s="39">
        <f t="shared" ca="1" si="3"/>
        <v>0</v>
      </c>
      <c r="G44" s="39">
        <v>0</v>
      </c>
      <c r="H44" s="39">
        <f t="shared" ca="1" si="5"/>
        <v>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57</v>
      </c>
    </row>
    <row r="45" spans="1:13" x14ac:dyDescent="0.3">
      <c r="A45" s="16"/>
      <c r="B45" s="4" t="s">
        <v>192</v>
      </c>
      <c r="C45" s="3"/>
      <c r="D45" s="4"/>
      <c r="E45" s="42">
        <f t="shared" ca="1" si="4"/>
        <v>85</v>
      </c>
      <c r="F45" s="39">
        <f t="shared" ca="1" si="3"/>
        <v>0</v>
      </c>
      <c r="G45" s="39">
        <v>0</v>
      </c>
      <c r="H45" s="39">
        <f t="shared" ca="1" si="5"/>
        <v>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85</v>
      </c>
    </row>
    <row r="46" spans="1:13" x14ac:dyDescent="0.3">
      <c r="A46" s="16"/>
      <c r="B46" s="4" t="s">
        <v>232</v>
      </c>
      <c r="C46" s="3"/>
      <c r="D46" s="4"/>
      <c r="E46" s="42">
        <f t="shared" ca="1" si="4"/>
        <v>1</v>
      </c>
      <c r="F46" s="39">
        <f t="shared" ca="1" si="3"/>
        <v>0</v>
      </c>
      <c r="G46" s="39">
        <v>0</v>
      </c>
      <c r="H46" s="39">
        <f t="shared" ca="1" si="5"/>
        <v>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1</v>
      </c>
    </row>
    <row r="47" spans="1:13" x14ac:dyDescent="0.3">
      <c r="A47" s="16"/>
      <c r="B47" s="4" t="s">
        <v>191</v>
      </c>
      <c r="C47" s="3"/>
      <c r="D47" s="4"/>
      <c r="E47" s="42">
        <f t="shared" ca="1" si="4"/>
        <v>103</v>
      </c>
      <c r="F47" s="39">
        <f t="shared" ca="1" si="3"/>
        <v>0</v>
      </c>
      <c r="G47" s="39">
        <v>0</v>
      </c>
      <c r="H47" s="39">
        <f t="shared" ca="1" si="5"/>
        <v>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103</v>
      </c>
    </row>
    <row r="48" spans="1:13" x14ac:dyDescent="0.3">
      <c r="A48" s="16"/>
      <c r="B48" s="4" t="s">
        <v>193</v>
      </c>
      <c r="C48" s="3"/>
      <c r="D48" s="4"/>
      <c r="E48" s="42">
        <f t="shared" ca="1" si="4"/>
        <v>0</v>
      </c>
      <c r="F48" s="39">
        <f t="shared" ca="1" si="3"/>
        <v>0</v>
      </c>
      <c r="G48" s="39">
        <v>0</v>
      </c>
      <c r="H48" s="39">
        <f t="shared" ca="1" si="5"/>
        <v>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0</v>
      </c>
    </row>
    <row r="49" spans="1:13" x14ac:dyDescent="0.3">
      <c r="A49" s="16"/>
      <c r="B49" s="4" t="s">
        <v>208</v>
      </c>
      <c r="C49" s="3"/>
      <c r="D49" s="4"/>
      <c r="E49" s="42">
        <f t="shared" ca="1" si="4"/>
        <v>0</v>
      </c>
      <c r="F49" s="39">
        <f t="shared" ca="1" si="3"/>
        <v>0</v>
      </c>
      <c r="G49" s="39">
        <v>0</v>
      </c>
      <c r="H49" s="39">
        <f t="shared" ca="1" si="5"/>
        <v>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0</v>
      </c>
    </row>
    <row r="50" spans="1:13" x14ac:dyDescent="0.3">
      <c r="A50" s="16"/>
      <c r="B50" s="4" t="s">
        <v>233</v>
      </c>
      <c r="C50" s="3"/>
      <c r="D50" s="4"/>
      <c r="E50" s="42">
        <f t="shared" ca="1" si="4"/>
        <v>0</v>
      </c>
      <c r="F50" s="39">
        <f t="shared" ca="1" si="3"/>
        <v>0</v>
      </c>
      <c r="G50" s="39">
        <v>0</v>
      </c>
      <c r="H50" s="39">
        <f t="shared" ca="1" si="5"/>
        <v>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0</v>
      </c>
    </row>
    <row r="51" spans="1:13" x14ac:dyDescent="0.3">
      <c r="A51" s="16"/>
      <c r="B51" s="4" t="s">
        <v>234</v>
      </c>
      <c r="C51" s="3"/>
      <c r="D51" s="4"/>
      <c r="E51" s="42">
        <f t="shared" ca="1" si="4"/>
        <v>0</v>
      </c>
      <c r="F51" s="39">
        <f t="shared" ca="1" si="3"/>
        <v>0</v>
      </c>
      <c r="G51" s="39">
        <v>0</v>
      </c>
      <c r="H51" s="39">
        <f t="shared" ca="1" si="5"/>
        <v>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0</v>
      </c>
    </row>
    <row r="52" spans="1:13" x14ac:dyDescent="0.3">
      <c r="A52" s="16"/>
      <c r="B52" s="4" t="s">
        <v>235</v>
      </c>
      <c r="C52" s="3"/>
      <c r="D52" s="4"/>
      <c r="E52" s="42">
        <f t="shared" ca="1" si="4"/>
        <v>26</v>
      </c>
      <c r="F52" s="39">
        <f t="shared" ca="1" si="3"/>
        <v>0</v>
      </c>
      <c r="G52" s="39">
        <v>0</v>
      </c>
      <c r="H52" s="39">
        <f t="shared" ca="1" si="5"/>
        <v>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26</v>
      </c>
    </row>
    <row r="53" spans="1:13" x14ac:dyDescent="0.3">
      <c r="A53" s="16"/>
      <c r="B53" s="4" t="s">
        <v>196</v>
      </c>
      <c r="C53" s="3"/>
      <c r="D53" s="4"/>
      <c r="E53" s="42">
        <f t="shared" ca="1" si="4"/>
        <v>51</v>
      </c>
      <c r="F53" s="39">
        <f t="shared" ca="1" si="3"/>
        <v>50</v>
      </c>
      <c r="G53" s="39">
        <v>0</v>
      </c>
      <c r="H53" s="39">
        <f t="shared" ca="1" si="5"/>
        <v>21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80</v>
      </c>
    </row>
    <row r="54" spans="1:13" x14ac:dyDescent="0.3">
      <c r="A54" s="16"/>
      <c r="B54" s="4" t="s">
        <v>195</v>
      </c>
      <c r="C54" s="3"/>
      <c r="D54" s="4"/>
      <c r="E54" s="42">
        <f t="shared" ca="1" si="4"/>
        <v>0</v>
      </c>
      <c r="F54" s="39">
        <f t="shared" ca="1" si="3"/>
        <v>120</v>
      </c>
      <c r="G54" s="39">
        <v>0</v>
      </c>
      <c r="H54" s="39">
        <f t="shared" ca="1" si="5"/>
        <v>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120</v>
      </c>
    </row>
    <row r="55" spans="1:13" x14ac:dyDescent="0.3">
      <c r="A55" s="16"/>
      <c r="B55" s="4" t="s">
        <v>236</v>
      </c>
      <c r="C55" s="3"/>
      <c r="D55" s="4"/>
      <c r="E55" s="42">
        <f t="shared" ca="1" si="4"/>
        <v>11</v>
      </c>
      <c r="F55" s="39">
        <f t="shared" ca="1" si="3"/>
        <v>0</v>
      </c>
      <c r="G55" s="39">
        <v>0</v>
      </c>
      <c r="H55" s="39">
        <f t="shared" ca="1" si="5"/>
        <v>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11</v>
      </c>
    </row>
    <row r="56" spans="1:13" x14ac:dyDescent="0.3">
      <c r="A56" s="16"/>
      <c r="B56" s="4" t="s">
        <v>194</v>
      </c>
      <c r="C56" s="3"/>
      <c r="D56" s="4"/>
      <c r="E56" s="42">
        <f t="shared" ca="1" si="4"/>
        <v>41</v>
      </c>
      <c r="F56" s="39">
        <f t="shared" ca="1" si="3"/>
        <v>300</v>
      </c>
      <c r="G56" s="39">
        <v>0</v>
      </c>
      <c r="H56" s="39">
        <f t="shared" ca="1" si="5"/>
        <v>26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315</v>
      </c>
    </row>
    <row r="57" spans="1:13" x14ac:dyDescent="0.3">
      <c r="A57" s="16"/>
      <c r="B57" s="4" t="s">
        <v>197</v>
      </c>
      <c r="C57" s="3"/>
      <c r="D57" s="4"/>
      <c r="E57" s="42">
        <f t="shared" ca="1" si="4"/>
        <v>26</v>
      </c>
      <c r="F57" s="39">
        <f t="shared" ca="1" si="3"/>
        <v>50</v>
      </c>
      <c r="G57" s="39">
        <v>0</v>
      </c>
      <c r="H57" s="39">
        <f t="shared" ca="1" si="5"/>
        <v>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76</v>
      </c>
    </row>
    <row r="58" spans="1:13" x14ac:dyDescent="0.3">
      <c r="A58" s="16"/>
      <c r="B58" s="4" t="s">
        <v>237</v>
      </c>
      <c r="C58" s="3"/>
      <c r="D58" s="4"/>
      <c r="E58" s="42">
        <f t="shared" ca="1" si="4"/>
        <v>62</v>
      </c>
      <c r="F58" s="39">
        <f t="shared" ca="1" si="3"/>
        <v>0</v>
      </c>
      <c r="G58" s="39">
        <v>0</v>
      </c>
      <c r="H58" s="39">
        <f t="shared" ca="1" si="5"/>
        <v>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62</v>
      </c>
    </row>
    <row r="59" spans="1:13" x14ac:dyDescent="0.3">
      <c r="A59" s="16"/>
      <c r="B59" s="4" t="s">
        <v>238</v>
      </c>
      <c r="C59" s="3"/>
      <c r="D59" s="4"/>
      <c r="E59" s="42">
        <f t="shared" ca="1" si="4"/>
        <v>0</v>
      </c>
      <c r="F59" s="39">
        <f t="shared" ca="1" si="3"/>
        <v>0</v>
      </c>
      <c r="G59" s="39">
        <v>0</v>
      </c>
      <c r="H59" s="39">
        <f t="shared" ca="1" si="5"/>
        <v>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0</v>
      </c>
    </row>
    <row r="60" spans="1:13" x14ac:dyDescent="0.3">
      <c r="A60" s="16"/>
      <c r="B60" s="4" t="s">
        <v>199</v>
      </c>
      <c r="C60" s="3"/>
      <c r="D60" s="4"/>
      <c r="E60" s="42">
        <f t="shared" ca="1" si="4"/>
        <v>114</v>
      </c>
      <c r="F60" s="39">
        <f t="shared" ca="1" si="3"/>
        <v>100</v>
      </c>
      <c r="G60" s="39">
        <v>0</v>
      </c>
      <c r="H60" s="39">
        <f t="shared" ca="1" si="5"/>
        <v>50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164</v>
      </c>
    </row>
    <row r="61" spans="1:13" x14ac:dyDescent="0.3">
      <c r="A61" s="16"/>
      <c r="B61" s="4" t="s">
        <v>198</v>
      </c>
      <c r="C61" s="3"/>
      <c r="D61" s="4"/>
      <c r="E61" s="42">
        <f t="shared" ca="1" si="4"/>
        <v>7</v>
      </c>
      <c r="F61" s="39">
        <f t="shared" ca="1" si="3"/>
        <v>40</v>
      </c>
      <c r="G61" s="39">
        <v>0</v>
      </c>
      <c r="H61" s="39">
        <f t="shared" ca="1" si="5"/>
        <v>6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41</v>
      </c>
    </row>
    <row r="62" spans="1:13" x14ac:dyDescent="0.3">
      <c r="A62" s="16"/>
      <c r="B62" s="4" t="s">
        <v>239</v>
      </c>
      <c r="C62" s="3"/>
      <c r="D62" s="4"/>
      <c r="E62" s="42">
        <f t="shared" ca="1" si="4"/>
        <v>0</v>
      </c>
      <c r="F62" s="39">
        <f t="shared" ca="1" si="3"/>
        <v>0</v>
      </c>
      <c r="G62" s="39">
        <v>0</v>
      </c>
      <c r="H62" s="39">
        <f t="shared" ca="1" si="5"/>
        <v>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0</v>
      </c>
    </row>
    <row r="63" spans="1:13" x14ac:dyDescent="0.3">
      <c r="A63" s="16"/>
      <c r="B63" s="4" t="s">
        <v>240</v>
      </c>
      <c r="C63" s="3"/>
      <c r="D63" s="4"/>
      <c r="E63" s="42">
        <f t="shared" ca="1" si="4"/>
        <v>0</v>
      </c>
      <c r="F63" s="39">
        <f t="shared" ca="1" si="3"/>
        <v>0</v>
      </c>
      <c r="G63" s="39">
        <v>0</v>
      </c>
      <c r="H63" s="39">
        <f t="shared" ca="1" si="5"/>
        <v>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0</v>
      </c>
    </row>
    <row r="64" spans="1:13" x14ac:dyDescent="0.3">
      <c r="A64" s="16"/>
      <c r="B64" s="4" t="s">
        <v>241</v>
      </c>
      <c r="C64" s="3"/>
      <c r="D64" s="4"/>
      <c r="E64" s="42">
        <f t="shared" ca="1" si="4"/>
        <v>0</v>
      </c>
      <c r="F64" s="39">
        <f t="shared" ca="1" si="3"/>
        <v>0</v>
      </c>
      <c r="G64" s="39">
        <v>0</v>
      </c>
      <c r="H64" s="39">
        <f t="shared" ca="1" si="5"/>
        <v>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0</v>
      </c>
    </row>
    <row r="65" spans="1:13" x14ac:dyDescent="0.3">
      <c r="A65" s="16"/>
      <c r="B65" s="4" t="s">
        <v>203</v>
      </c>
      <c r="C65" s="3"/>
      <c r="D65" s="4"/>
      <c r="E65" s="42">
        <f t="shared" ca="1" si="4"/>
        <v>172</v>
      </c>
      <c r="F65" s="39">
        <f t="shared" ca="1" si="3"/>
        <v>100</v>
      </c>
      <c r="G65" s="39">
        <v>0</v>
      </c>
      <c r="H65" s="39">
        <f t="shared" ca="1" si="5"/>
        <v>83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189</v>
      </c>
    </row>
    <row r="66" spans="1:13" x14ac:dyDescent="0.3">
      <c r="A66" s="16"/>
      <c r="B66" s="4" t="s">
        <v>210</v>
      </c>
      <c r="C66" s="3"/>
      <c r="D66" s="4"/>
      <c r="E66" s="42">
        <f t="shared" ca="1" si="4"/>
        <v>0</v>
      </c>
      <c r="F66" s="39">
        <f t="shared" ca="1" si="3"/>
        <v>0</v>
      </c>
      <c r="G66" s="39">
        <v>0</v>
      </c>
      <c r="H66" s="39">
        <f t="shared" ca="1" si="5"/>
        <v>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0</v>
      </c>
    </row>
    <row r="67" spans="1:13" x14ac:dyDescent="0.3">
      <c r="A67" s="16"/>
      <c r="B67" s="4" t="s">
        <v>242</v>
      </c>
      <c r="C67" s="3"/>
      <c r="D67" s="4"/>
      <c r="E67" s="42">
        <f t="shared" ca="1" si="4"/>
        <v>0</v>
      </c>
      <c r="F67" s="39">
        <f t="shared" ca="1" si="3"/>
        <v>80</v>
      </c>
      <c r="G67" s="39">
        <v>0</v>
      </c>
      <c r="H67" s="39">
        <f t="shared" ca="1" si="5"/>
        <v>61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19</v>
      </c>
    </row>
    <row r="68" spans="1:13" x14ac:dyDescent="0.3">
      <c r="A68" s="16"/>
      <c r="B68" s="4" t="s">
        <v>202</v>
      </c>
      <c r="C68" s="3"/>
      <c r="D68" s="4"/>
      <c r="E68" s="42">
        <f t="shared" ca="1" si="4"/>
        <v>0</v>
      </c>
      <c r="F68" s="39">
        <f t="shared" ca="1" si="3"/>
        <v>250</v>
      </c>
      <c r="G68" s="39">
        <v>0</v>
      </c>
      <c r="H68" s="39">
        <f t="shared" ca="1" si="5"/>
        <v>10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240</v>
      </c>
    </row>
    <row r="69" spans="1:13" x14ac:dyDescent="0.3">
      <c r="A69" s="16"/>
      <c r="B69" s="4" t="s">
        <v>243</v>
      </c>
      <c r="C69" s="3"/>
      <c r="D69" s="4"/>
      <c r="E69" s="42">
        <f t="shared" ca="1" si="4"/>
        <v>8</v>
      </c>
      <c r="F69" s="39">
        <f t="shared" ca="1" si="3"/>
        <v>0</v>
      </c>
      <c r="G69" s="39">
        <v>0</v>
      </c>
      <c r="H69" s="39">
        <f t="shared" ca="1" si="5"/>
        <v>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8</v>
      </c>
    </row>
    <row r="70" spans="1:13" x14ac:dyDescent="0.3">
      <c r="A70" s="16"/>
      <c r="B70" s="4" t="s">
        <v>200</v>
      </c>
      <c r="C70" s="3"/>
      <c r="D70" s="4"/>
      <c r="E70" s="42">
        <f t="shared" ca="1" si="4"/>
        <v>0</v>
      </c>
      <c r="F70" s="39">
        <f t="shared" ca="1" si="3"/>
        <v>100</v>
      </c>
      <c r="G70" s="39">
        <v>0</v>
      </c>
      <c r="H70" s="39">
        <f t="shared" ca="1" si="5"/>
        <v>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100</v>
      </c>
    </row>
    <row r="71" spans="1:13" x14ac:dyDescent="0.3">
      <c r="A71" s="16"/>
      <c r="B71" s="4" t="s">
        <v>201</v>
      </c>
      <c r="C71" s="3"/>
      <c r="D71" s="4"/>
      <c r="E71" s="42">
        <f t="shared" ca="1" si="4"/>
        <v>5</v>
      </c>
      <c r="F71" s="39">
        <f t="shared" ca="1" si="3"/>
        <v>0</v>
      </c>
      <c r="G71" s="39">
        <v>0</v>
      </c>
      <c r="H71" s="39">
        <f t="shared" ca="1" si="5"/>
        <v>1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4</v>
      </c>
    </row>
    <row r="72" spans="1:13" x14ac:dyDescent="0.3">
      <c r="A72" s="16"/>
      <c r="B72" s="4" t="s">
        <v>211</v>
      </c>
      <c r="C72" s="3"/>
      <c r="D72" s="4"/>
      <c r="E72" s="42">
        <f t="shared" ca="1" si="4"/>
        <v>0</v>
      </c>
      <c r="F72" s="39">
        <f t="shared" ca="1" si="3"/>
        <v>0</v>
      </c>
      <c r="G72" s="39">
        <v>0</v>
      </c>
      <c r="H72" s="39">
        <f t="shared" ca="1" si="5"/>
        <v>0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0</v>
      </c>
    </row>
    <row r="73" spans="1:13" x14ac:dyDescent="0.3">
      <c r="A73" s="16"/>
      <c r="B73" s="4" t="s">
        <v>244</v>
      </c>
      <c r="C73" s="3"/>
      <c r="D73" s="4"/>
      <c r="E73" s="42">
        <f t="shared" ca="1" si="4"/>
        <v>11</v>
      </c>
      <c r="F73" s="39">
        <f t="shared" ca="1" si="3"/>
        <v>0</v>
      </c>
      <c r="G73" s="39">
        <v>0</v>
      </c>
      <c r="H73" s="39">
        <f t="shared" ca="1" si="5"/>
        <v>11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0</v>
      </c>
    </row>
    <row r="74" spans="1:13" x14ac:dyDescent="0.3">
      <c r="A74" s="16"/>
      <c r="B74" s="4" t="s">
        <v>204</v>
      </c>
      <c r="C74" s="3"/>
      <c r="D74" s="4"/>
      <c r="E74" s="42">
        <f t="shared" ca="1" si="4"/>
        <v>0</v>
      </c>
      <c r="F74" s="39">
        <f t="shared" ca="1" si="3"/>
        <v>50</v>
      </c>
      <c r="G74" s="39">
        <v>0</v>
      </c>
      <c r="H74" s="39">
        <f t="shared" ca="1" si="5"/>
        <v>10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40</v>
      </c>
    </row>
    <row r="75" spans="1:13" x14ac:dyDescent="0.3">
      <c r="A75" s="16"/>
      <c r="B75" s="4" t="s">
        <v>245</v>
      </c>
      <c r="C75" s="3"/>
      <c r="D75" s="4"/>
      <c r="E75" s="42">
        <f t="shared" ca="1" si="4"/>
        <v>1</v>
      </c>
      <c r="F75" s="39">
        <f t="shared" ca="1" si="3"/>
        <v>200</v>
      </c>
      <c r="G75" s="39">
        <v>0</v>
      </c>
      <c r="H75" s="39">
        <f t="shared" ca="1" si="5"/>
        <v>65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136</v>
      </c>
    </row>
    <row r="76" spans="1:13" x14ac:dyDescent="0.3">
      <c r="A76" s="16"/>
      <c r="B76" s="4" t="s">
        <v>246</v>
      </c>
      <c r="C76" s="3"/>
      <c r="D76" s="4"/>
      <c r="E76" s="42">
        <f t="shared" ca="1" si="4"/>
        <v>0</v>
      </c>
      <c r="F76" s="39">
        <f t="shared" ca="1" si="3"/>
        <v>400</v>
      </c>
      <c r="G76" s="39">
        <v>0</v>
      </c>
      <c r="H76" s="39">
        <f t="shared" ca="1" si="5"/>
        <v>30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370</v>
      </c>
    </row>
    <row r="77" spans="1:13" x14ac:dyDescent="0.3">
      <c r="A77" s="16"/>
      <c r="B77" s="4" t="s">
        <v>247</v>
      </c>
      <c r="C77" s="3"/>
      <c r="D77" s="4"/>
      <c r="E77" s="42">
        <f t="shared" ca="1" si="4"/>
        <v>3</v>
      </c>
      <c r="F77" s="39">
        <f t="shared" ca="1" si="3"/>
        <v>400</v>
      </c>
      <c r="G77" s="39">
        <v>0</v>
      </c>
      <c r="H77" s="39">
        <f t="shared" ca="1" si="5"/>
        <v>63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340</v>
      </c>
    </row>
    <row r="78" spans="1:13" x14ac:dyDescent="0.3">
      <c r="A78" s="16"/>
      <c r="B78" s="4" t="s">
        <v>248</v>
      </c>
      <c r="C78" s="3"/>
      <c r="D78" s="4"/>
      <c r="E78" s="42">
        <f t="shared" ca="1" si="4"/>
        <v>0</v>
      </c>
      <c r="F78" s="39">
        <f t="shared" ca="1" si="3"/>
        <v>250</v>
      </c>
      <c r="G78" s="39">
        <v>0</v>
      </c>
      <c r="H78" s="39">
        <f t="shared" ca="1" si="5"/>
        <v>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250</v>
      </c>
    </row>
    <row r="79" spans="1:13" x14ac:dyDescent="0.3">
      <c r="A79" s="16"/>
      <c r="B79" s="4" t="s">
        <v>249</v>
      </c>
      <c r="C79" s="3"/>
      <c r="D79" s="4"/>
      <c r="E79" s="42">
        <f t="shared" ca="1" si="4"/>
        <v>34</v>
      </c>
      <c r="F79" s="39">
        <f t="shared" ca="1" si="3"/>
        <v>800</v>
      </c>
      <c r="G79" s="39">
        <v>0</v>
      </c>
      <c r="H79" s="39">
        <f t="shared" ca="1" si="5"/>
        <v>6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828</v>
      </c>
    </row>
    <row r="80" spans="1:13" x14ac:dyDescent="0.3">
      <c r="A80" s="16"/>
      <c r="B80" s="4" t="s">
        <v>250</v>
      </c>
      <c r="C80" s="3"/>
      <c r="D80" s="4"/>
      <c r="E80" s="42">
        <f t="shared" ca="1" si="4"/>
        <v>6</v>
      </c>
      <c r="F80" s="39">
        <f t="shared" ca="1" si="3"/>
        <v>400</v>
      </c>
      <c r="G80" s="39">
        <v>0</v>
      </c>
      <c r="H80" s="39">
        <f t="shared" ca="1" si="5"/>
        <v>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406</v>
      </c>
    </row>
    <row r="81" spans="1:13" x14ac:dyDescent="0.3">
      <c r="A81" s="16"/>
      <c r="B81" s="4" t="s">
        <v>251</v>
      </c>
      <c r="C81" s="3"/>
      <c r="D81" s="4"/>
      <c r="E81" s="42">
        <f t="shared" ca="1" si="4"/>
        <v>27</v>
      </c>
      <c r="F81" s="39">
        <f t="shared" ca="1" si="3"/>
        <v>0</v>
      </c>
      <c r="G81" s="39">
        <v>0</v>
      </c>
      <c r="H81" s="39">
        <f t="shared" ca="1" si="5"/>
        <v>0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27</v>
      </c>
    </row>
    <row r="82" spans="1:13" x14ac:dyDescent="0.3">
      <c r="A82" s="16"/>
      <c r="B82" s="4" t="s">
        <v>38</v>
      </c>
      <c r="C82" s="3"/>
      <c r="D82" s="4"/>
      <c r="E82" s="42">
        <f t="shared" ca="1" si="4"/>
        <v>25</v>
      </c>
      <c r="F82" s="39">
        <f t="shared" ca="1" si="3"/>
        <v>300</v>
      </c>
      <c r="G82" s="39">
        <v>0</v>
      </c>
      <c r="H82" s="39">
        <f t="shared" ca="1" si="5"/>
        <v>50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275</v>
      </c>
    </row>
    <row r="83" spans="1:13" x14ac:dyDescent="0.3">
      <c r="A83" s="16"/>
      <c r="B83" s="4" t="s">
        <v>252</v>
      </c>
      <c r="C83" s="3"/>
      <c r="D83" s="4"/>
      <c r="E83" s="42">
        <f t="shared" ca="1" si="4"/>
        <v>65</v>
      </c>
      <c r="F83" s="39">
        <f t="shared" ca="1" si="3"/>
        <v>0</v>
      </c>
      <c r="G83" s="39">
        <v>0</v>
      </c>
      <c r="H83" s="39">
        <f t="shared" ca="1" si="5"/>
        <v>0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65</v>
      </c>
    </row>
    <row r="84" spans="1:13" x14ac:dyDescent="0.3">
      <c r="A84" s="16"/>
      <c r="B84" s="4" t="s">
        <v>182</v>
      </c>
      <c r="C84" s="3"/>
      <c r="D84" s="4"/>
      <c r="E84" s="42">
        <f t="shared" ca="1" si="4"/>
        <v>38</v>
      </c>
      <c r="F84" s="39">
        <f t="shared" ca="1" si="3"/>
        <v>80</v>
      </c>
      <c r="G84" s="39">
        <v>0</v>
      </c>
      <c r="H84" s="39">
        <f t="shared" ca="1" si="5"/>
        <v>10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108</v>
      </c>
    </row>
    <row r="85" spans="1:13" x14ac:dyDescent="0.3">
      <c r="A85" s="16"/>
      <c r="B85" s="4" t="s">
        <v>253</v>
      </c>
      <c r="C85" s="3"/>
      <c r="D85" s="4"/>
      <c r="E85" s="42">
        <f t="shared" ca="1" si="4"/>
        <v>18</v>
      </c>
      <c r="F85" s="39">
        <f t="shared" ca="1" si="3"/>
        <v>0</v>
      </c>
      <c r="G85" s="39">
        <v>0</v>
      </c>
      <c r="H85" s="39">
        <f t="shared" ca="1" si="5"/>
        <v>0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18</v>
      </c>
    </row>
    <row r="86" spans="1:13" x14ac:dyDescent="0.3">
      <c r="A86" s="16"/>
      <c r="B86" s="4" t="s">
        <v>254</v>
      </c>
      <c r="C86" s="3"/>
      <c r="D86" s="4"/>
      <c r="E86" s="42">
        <f t="shared" ca="1" si="4"/>
        <v>8</v>
      </c>
      <c r="F86" s="39">
        <f t="shared" ca="1" si="3"/>
        <v>0</v>
      </c>
      <c r="G86" s="39">
        <v>0</v>
      </c>
      <c r="H86" s="39">
        <f t="shared" ca="1" si="5"/>
        <v>0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6"/>
        <v>8</v>
      </c>
    </row>
    <row r="87" spans="1:13" x14ac:dyDescent="0.3">
      <c r="A87" s="16"/>
      <c r="B87" s="4" t="s">
        <v>255</v>
      </c>
      <c r="C87" s="3"/>
      <c r="D87" s="4"/>
      <c r="E87" s="42">
        <f t="shared" ca="1" si="4"/>
        <v>0</v>
      </c>
      <c r="F87" s="39">
        <f t="shared" ca="1" si="3"/>
        <v>0</v>
      </c>
      <c r="G87" s="39">
        <v>0</v>
      </c>
      <c r="H87" s="39">
        <f t="shared" ca="1" si="5"/>
        <v>0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6"/>
        <v>0</v>
      </c>
    </row>
    <row r="88" spans="1:13" x14ac:dyDescent="0.3">
      <c r="A88" s="16"/>
      <c r="B88" s="4" t="s">
        <v>256</v>
      </c>
      <c r="C88" s="3"/>
      <c r="D88" s="4"/>
      <c r="E88" s="42">
        <f t="shared" ca="1" si="4"/>
        <v>0</v>
      </c>
      <c r="F88" s="39">
        <f t="shared" ca="1" si="3"/>
        <v>0</v>
      </c>
      <c r="G88" s="39">
        <v>0</v>
      </c>
      <c r="H88" s="39">
        <f t="shared" ca="1" si="5"/>
        <v>0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6"/>
        <v>0</v>
      </c>
    </row>
    <row r="89" spans="1:13" x14ac:dyDescent="0.3">
      <c r="A89" s="16"/>
      <c r="B89" s="4" t="s">
        <v>257</v>
      </c>
      <c r="C89" s="3"/>
      <c r="D89" s="4"/>
      <c r="E89" s="42">
        <f t="shared" ca="1" si="4"/>
        <v>0</v>
      </c>
      <c r="F89" s="39">
        <f t="shared" ca="1" si="3"/>
        <v>0</v>
      </c>
      <c r="G89" s="39">
        <v>0</v>
      </c>
      <c r="H89" s="39">
        <f t="shared" ca="1" si="5"/>
        <v>0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6"/>
        <v>0</v>
      </c>
    </row>
    <row r="90" spans="1:13" x14ac:dyDescent="0.3">
      <c r="A90" s="16"/>
      <c r="B90" s="4" t="s">
        <v>258</v>
      </c>
      <c r="C90" s="3"/>
      <c r="D90" s="4"/>
      <c r="E90" s="42">
        <f t="shared" ca="1" si="4"/>
        <v>193</v>
      </c>
      <c r="F90" s="39">
        <f t="shared" ca="1" si="3"/>
        <v>1000</v>
      </c>
      <c r="G90" s="39">
        <v>0</v>
      </c>
      <c r="H90" s="39">
        <f t="shared" ca="1" si="5"/>
        <v>273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6"/>
        <v>920</v>
      </c>
    </row>
    <row r="91" spans="1:13" x14ac:dyDescent="0.3">
      <c r="A91" s="16"/>
      <c r="B91" s="4" t="s">
        <v>259</v>
      </c>
      <c r="C91" s="3"/>
      <c r="D91" s="4"/>
      <c r="E91" s="42">
        <f t="shared" ca="1" si="4"/>
        <v>0</v>
      </c>
      <c r="F91" s="39">
        <f t="shared" ca="1" si="3"/>
        <v>100</v>
      </c>
      <c r="G91" s="39">
        <v>0</v>
      </c>
      <c r="H91" s="39">
        <f t="shared" ca="1" si="5"/>
        <v>100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6"/>
        <v>0</v>
      </c>
    </row>
    <row r="92" spans="1:13" x14ac:dyDescent="0.3">
      <c r="A92" s="16"/>
      <c r="B92" s="4" t="s">
        <v>260</v>
      </c>
      <c r="C92" s="3"/>
      <c r="D92" s="4"/>
      <c r="E92" s="42">
        <f t="shared" ca="1" si="4"/>
        <v>0</v>
      </c>
      <c r="F92" s="39">
        <f t="shared" ca="1" si="3"/>
        <v>500</v>
      </c>
      <c r="G92" s="39">
        <v>0</v>
      </c>
      <c r="H92" s="39">
        <f t="shared" ca="1" si="5"/>
        <v>170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6"/>
        <v>330</v>
      </c>
    </row>
    <row r="93" spans="1:13" x14ac:dyDescent="0.3">
      <c r="A93" s="16"/>
      <c r="B93" s="4" t="s">
        <v>261</v>
      </c>
      <c r="C93" s="3"/>
      <c r="D93" s="4"/>
      <c r="E93" s="42">
        <f t="shared" ca="1" si="4"/>
        <v>29</v>
      </c>
      <c r="F93" s="39">
        <f t="shared" ca="1" si="3"/>
        <v>0</v>
      </c>
      <c r="G93" s="39">
        <v>0</v>
      </c>
      <c r="H93" s="39">
        <f t="shared" ca="1" si="5"/>
        <v>2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6"/>
        <v>27</v>
      </c>
    </row>
    <row r="94" spans="1:13" x14ac:dyDescent="0.3">
      <c r="A94" s="16"/>
      <c r="B94" s="4" t="s">
        <v>206</v>
      </c>
      <c r="C94" s="3"/>
      <c r="D94" s="4"/>
      <c r="E94" s="42">
        <f t="shared" ca="1" si="4"/>
        <v>0</v>
      </c>
      <c r="F94" s="39">
        <f t="shared" ca="1" si="3"/>
        <v>0</v>
      </c>
      <c r="G94" s="39">
        <v>0</v>
      </c>
      <c r="H94" s="39">
        <f t="shared" ca="1" si="5"/>
        <v>0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6"/>
        <v>0</v>
      </c>
    </row>
    <row r="95" spans="1:13" x14ac:dyDescent="0.3">
      <c r="A95" s="16"/>
      <c r="B95" s="4" t="s">
        <v>209</v>
      </c>
      <c r="C95" s="3"/>
      <c r="D95" s="4"/>
      <c r="E95" s="42">
        <f t="shared" ca="1" si="4"/>
        <v>0</v>
      </c>
      <c r="F95" s="39">
        <f t="shared" ca="1" si="3"/>
        <v>0</v>
      </c>
      <c r="G95" s="39">
        <v>0</v>
      </c>
      <c r="H95" s="39">
        <f t="shared" ca="1" si="5"/>
        <v>0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6"/>
        <v>0</v>
      </c>
    </row>
    <row r="96" spans="1:13" x14ac:dyDescent="0.3">
      <c r="A96" s="16"/>
      <c r="B96" s="4" t="s">
        <v>262</v>
      </c>
      <c r="C96" s="3"/>
      <c r="D96" s="4"/>
      <c r="E96" s="42">
        <f t="shared" ca="1" si="4"/>
        <v>0</v>
      </c>
      <c r="F96" s="39">
        <f t="shared" ca="1" si="3"/>
        <v>0</v>
      </c>
      <c r="G96" s="39">
        <v>0</v>
      </c>
      <c r="H96" s="39">
        <f t="shared" ca="1" si="5"/>
        <v>0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6"/>
        <v>0</v>
      </c>
    </row>
    <row r="97" spans="1:13" x14ac:dyDescent="0.3">
      <c r="A97" s="16"/>
      <c r="B97" s="4" t="s">
        <v>263</v>
      </c>
      <c r="C97" s="3"/>
      <c r="D97" s="4"/>
      <c r="E97" s="42">
        <f t="shared" ca="1" si="4"/>
        <v>3</v>
      </c>
      <c r="F97" s="39">
        <f t="shared" ca="1" si="3"/>
        <v>0</v>
      </c>
      <c r="G97" s="39">
        <v>0</v>
      </c>
      <c r="H97" s="39">
        <f t="shared" ca="1" si="5"/>
        <v>0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6"/>
        <v>3</v>
      </c>
    </row>
    <row r="98" spans="1:13" x14ac:dyDescent="0.3">
      <c r="A98" s="16"/>
      <c r="B98" s="4" t="s">
        <v>282</v>
      </c>
      <c r="C98" s="3"/>
      <c r="D98" s="4"/>
      <c r="E98" s="42">
        <f t="shared" ca="1" si="4"/>
        <v>0</v>
      </c>
      <c r="F98" s="39">
        <f t="shared" ca="1" si="3"/>
        <v>50</v>
      </c>
      <c r="G98" s="39">
        <v>0</v>
      </c>
      <c r="H98" s="39">
        <f t="shared" ca="1" si="5"/>
        <v>0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6"/>
        <v>50</v>
      </c>
    </row>
    <row r="99" spans="1:13" x14ac:dyDescent="0.3">
      <c r="A99" s="16"/>
      <c r="B99" s="4" t="s">
        <v>284</v>
      </c>
      <c r="C99" s="3"/>
      <c r="D99" s="4"/>
      <c r="E99" s="42">
        <f t="shared" ca="1" si="4"/>
        <v>0</v>
      </c>
      <c r="F99" s="39">
        <f t="shared" ca="1" si="3"/>
        <v>0</v>
      </c>
      <c r="G99" s="39">
        <v>0</v>
      </c>
      <c r="H99" s="39">
        <f t="shared" ca="1" si="5"/>
        <v>0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6"/>
        <v>0</v>
      </c>
    </row>
    <row r="100" spans="1:13" x14ac:dyDescent="0.3">
      <c r="A100" s="16"/>
      <c r="B100" s="4" t="s">
        <v>286</v>
      </c>
      <c r="C100" s="3"/>
      <c r="D100" s="4"/>
      <c r="E100" s="42">
        <f t="shared" ca="1" si="4"/>
        <v>0</v>
      </c>
      <c r="F100" s="39">
        <f t="shared" ca="1" si="3"/>
        <v>126</v>
      </c>
      <c r="G100" s="39">
        <v>0</v>
      </c>
      <c r="H100" s="39">
        <f t="shared" ca="1" si="5"/>
        <v>14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ca="1" si="6"/>
        <v>112</v>
      </c>
    </row>
    <row r="101" spans="1:13" x14ac:dyDescent="0.3">
      <c r="A101" s="16"/>
      <c r="B101" s="4" t="s">
        <v>287</v>
      </c>
      <c r="C101" s="3"/>
      <c r="D101" s="4"/>
      <c r="E101" s="42">
        <f t="shared" ca="1" si="4"/>
        <v>0</v>
      </c>
      <c r="F101" s="39">
        <f t="shared" ca="1" si="3"/>
        <v>144</v>
      </c>
      <c r="G101" s="39">
        <v>0</v>
      </c>
      <c r="H101" s="39">
        <f t="shared" ca="1" si="5"/>
        <v>40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6"/>
        <v>104</v>
      </c>
    </row>
    <row r="102" spans="1:13" x14ac:dyDescent="0.3">
      <c r="A102" s="16"/>
      <c r="B102" s="4" t="s">
        <v>288</v>
      </c>
      <c r="C102" s="3"/>
      <c r="D102" s="4"/>
      <c r="E102" s="42">
        <f t="shared" ca="1" si="4"/>
        <v>0</v>
      </c>
      <c r="F102" s="39">
        <f t="shared" ca="1" si="3"/>
        <v>0</v>
      </c>
      <c r="G102" s="39">
        <v>0</v>
      </c>
      <c r="H102" s="39">
        <f t="shared" ca="1" si="5"/>
        <v>0</v>
      </c>
      <c r="I102" s="39">
        <v>0</v>
      </c>
      <c r="J102" s="39">
        <v>0</v>
      </c>
      <c r="K102" s="39">
        <v>0</v>
      </c>
      <c r="L102" s="39">
        <v>0</v>
      </c>
      <c r="M102" s="43">
        <f t="shared" ca="1" si="6"/>
        <v>0</v>
      </c>
    </row>
    <row r="103" spans="1:13" x14ac:dyDescent="0.3">
      <c r="A103" s="16"/>
      <c r="B103" s="4" t="s">
        <v>280</v>
      </c>
      <c r="C103" s="3"/>
      <c r="D103" s="4"/>
      <c r="E103" s="42">
        <f t="shared" ca="1" si="4"/>
        <v>0</v>
      </c>
      <c r="F103" s="39">
        <f t="shared" ca="1" si="3"/>
        <v>49</v>
      </c>
      <c r="G103" s="39">
        <v>0</v>
      </c>
      <c r="H103" s="39">
        <f t="shared" ca="1" si="5"/>
        <v>0</v>
      </c>
      <c r="I103" s="39">
        <v>0</v>
      </c>
      <c r="J103" s="39">
        <v>0</v>
      </c>
      <c r="K103" s="39">
        <v>0</v>
      </c>
      <c r="L103" s="39">
        <v>0</v>
      </c>
      <c r="M103" s="43">
        <f t="shared" ca="1" si="6"/>
        <v>49</v>
      </c>
    </row>
    <row r="104" spans="1:13" x14ac:dyDescent="0.3">
      <c r="A104" s="16"/>
      <c r="B104" s="4" t="s">
        <v>281</v>
      </c>
      <c r="C104" s="3"/>
      <c r="D104" s="4"/>
      <c r="E104" s="42">
        <f t="shared" ca="1" si="4"/>
        <v>0</v>
      </c>
      <c r="F104" s="39">
        <f t="shared" ca="1" si="3"/>
        <v>144</v>
      </c>
      <c r="G104" s="39">
        <v>0</v>
      </c>
      <c r="H104" s="39">
        <f t="shared" ca="1" si="5"/>
        <v>8</v>
      </c>
      <c r="I104" s="39">
        <v>0</v>
      </c>
      <c r="J104" s="39">
        <v>0</v>
      </c>
      <c r="K104" s="39">
        <v>0</v>
      </c>
      <c r="L104" s="39">
        <v>0</v>
      </c>
      <c r="M104" s="43">
        <f t="shared" ca="1" si="6"/>
        <v>136</v>
      </c>
    </row>
    <row r="105" spans="1:13" x14ac:dyDescent="0.3">
      <c r="A105" s="16"/>
      <c r="B105" s="4" t="s">
        <v>289</v>
      </c>
      <c r="C105" s="3"/>
      <c r="D105" s="4"/>
      <c r="E105" s="42">
        <f t="shared" ca="1" si="4"/>
        <v>4831</v>
      </c>
      <c r="F105" s="39">
        <f t="shared" ca="1" si="3"/>
        <v>1750</v>
      </c>
      <c r="G105" s="39">
        <v>0</v>
      </c>
      <c r="H105" s="39">
        <f t="shared" ca="1" si="5"/>
        <v>5862</v>
      </c>
      <c r="I105" s="39">
        <v>0</v>
      </c>
      <c r="J105" s="39">
        <v>0</v>
      </c>
      <c r="K105" s="39">
        <v>0</v>
      </c>
      <c r="L105" s="39">
        <v>0</v>
      </c>
      <c r="M105" s="43">
        <f t="shared" ca="1" si="6"/>
        <v>719</v>
      </c>
    </row>
    <row r="106" spans="1:13" x14ac:dyDescent="0.3">
      <c r="A106" s="16"/>
      <c r="B106" s="4" t="s">
        <v>290</v>
      </c>
      <c r="C106" s="3"/>
      <c r="D106" s="4"/>
      <c r="E106" s="42">
        <f t="shared" ca="1" si="4"/>
        <v>4</v>
      </c>
      <c r="F106" s="39">
        <f t="shared" ca="1" si="3"/>
        <v>0</v>
      </c>
      <c r="G106" s="39">
        <v>0</v>
      </c>
      <c r="H106" s="39">
        <f t="shared" ca="1" si="5"/>
        <v>0</v>
      </c>
      <c r="I106" s="39">
        <v>0</v>
      </c>
      <c r="J106" s="39">
        <v>0</v>
      </c>
      <c r="K106" s="39">
        <v>0</v>
      </c>
      <c r="L106" s="39">
        <v>0</v>
      </c>
      <c r="M106" s="43">
        <f t="shared" ca="1" si="6"/>
        <v>4</v>
      </c>
    </row>
    <row r="107" spans="1:13" ht="15" thickBot="1" x14ac:dyDescent="0.35">
      <c r="A107" s="16"/>
      <c r="B107" s="4" t="s">
        <v>291</v>
      </c>
      <c r="C107" s="3"/>
      <c r="D107" s="4"/>
      <c r="E107" s="42">
        <f t="shared" ca="1" si="4"/>
        <v>166</v>
      </c>
      <c r="F107" s="39">
        <f t="shared" ca="1" si="3"/>
        <v>480</v>
      </c>
      <c r="G107" s="39">
        <v>0</v>
      </c>
      <c r="H107" s="39">
        <f t="shared" ca="1" si="5"/>
        <v>462</v>
      </c>
      <c r="I107" s="39">
        <v>0</v>
      </c>
      <c r="J107" s="39">
        <v>0</v>
      </c>
      <c r="K107" s="39">
        <v>0</v>
      </c>
      <c r="L107" s="39">
        <v>0</v>
      </c>
      <c r="M107" s="43">
        <f t="shared" ca="1" si="6"/>
        <v>184</v>
      </c>
    </row>
    <row r="108" spans="1:13" ht="15" thickBot="1" x14ac:dyDescent="0.35">
      <c r="A108" s="16"/>
      <c r="B108" s="19"/>
      <c r="C108" s="18"/>
      <c r="D108" s="19" t="s">
        <v>18</v>
      </c>
      <c r="E108" s="24">
        <f ca="1">SUM(E3:E107)</f>
        <v>10249</v>
      </c>
      <c r="F108" s="24">
        <f ca="1">SUM(F3:F107)</f>
        <v>21418</v>
      </c>
      <c r="G108" s="24">
        <f>SUM(G3:G107)</f>
        <v>0</v>
      </c>
      <c r="H108" s="24">
        <f ca="1">SUM(H3:H107)</f>
        <v>9661</v>
      </c>
      <c r="I108" s="24">
        <f>SUM(I3:I107)</f>
        <v>0</v>
      </c>
      <c r="J108" s="24">
        <f>SUM(J3:J107)</f>
        <v>0</v>
      </c>
      <c r="K108" s="24">
        <f>SUM(K3:K107)</f>
        <v>0</v>
      </c>
      <c r="L108" s="24">
        <f>SUM(L3:L107)</f>
        <v>0</v>
      </c>
      <c r="M108" s="25">
        <f ca="1">SUM(M3:M107)</f>
        <v>22006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114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14.4" customHeight="1" x14ac:dyDescent="0.3">
      <c r="A2" s="63" t="s">
        <v>33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4.4" customHeight="1" x14ac:dyDescent="0.3">
      <c r="A3" s="63" t="s">
        <v>292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4.4" customHeight="1" x14ac:dyDescent="0.3">
      <c r="A4" s="63" t="s">
        <v>293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3" ht="14.4" customHeight="1" x14ac:dyDescent="0.3">
      <c r="A5" s="63" t="s">
        <v>34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3" ht="14.4" customHeight="1" x14ac:dyDescent="0.3">
      <c r="A6" s="64" t="s">
        <v>36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7" spans="1:13" ht="14.4" customHeight="1" x14ac:dyDescent="0.3">
      <c r="A7" s="64" t="s">
        <v>168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</row>
    <row r="8" spans="1:13" ht="19.8" x14ac:dyDescent="0.3">
      <c r="A8" s="68" t="s">
        <v>12</v>
      </c>
      <c r="B8" s="68" t="s">
        <v>37</v>
      </c>
      <c r="C8" s="68" t="s">
        <v>35</v>
      </c>
      <c r="D8" s="68" t="s">
        <v>169</v>
      </c>
      <c r="E8" s="68" t="s">
        <v>3</v>
      </c>
      <c r="F8" s="68" t="s">
        <v>4</v>
      </c>
      <c r="G8" s="68" t="s">
        <v>5</v>
      </c>
      <c r="H8" s="68" t="s">
        <v>6</v>
      </c>
      <c r="I8" s="68" t="s">
        <v>7</v>
      </c>
      <c r="J8" s="68" t="s">
        <v>8</v>
      </c>
      <c r="K8" s="68" t="s">
        <v>9</v>
      </c>
      <c r="L8" s="68" t="s">
        <v>10</v>
      </c>
      <c r="M8" s="68" t="s">
        <v>11</v>
      </c>
    </row>
    <row r="9" spans="1:13" x14ac:dyDescent="0.3">
      <c r="A9" s="69" t="s">
        <v>170</v>
      </c>
      <c r="B9" s="70">
        <v>9061548</v>
      </c>
      <c r="C9" s="69" t="s">
        <v>38</v>
      </c>
      <c r="D9" s="70">
        <v>79234988</v>
      </c>
      <c r="E9" s="70">
        <v>25</v>
      </c>
      <c r="F9" s="70">
        <v>300</v>
      </c>
      <c r="G9" s="70">
        <v>0</v>
      </c>
      <c r="H9" s="70">
        <v>50</v>
      </c>
      <c r="I9" s="70">
        <v>0</v>
      </c>
      <c r="J9" s="70">
        <v>0</v>
      </c>
      <c r="K9" s="70">
        <v>0</v>
      </c>
      <c r="L9" s="70">
        <v>0</v>
      </c>
      <c r="M9" s="70">
        <v>275</v>
      </c>
    </row>
    <row r="10" spans="1:13" x14ac:dyDescent="0.3">
      <c r="A10" s="69" t="s">
        <v>170</v>
      </c>
      <c r="B10" s="70">
        <v>9061548</v>
      </c>
      <c r="C10" s="69" t="s">
        <v>251</v>
      </c>
      <c r="D10" s="70">
        <v>79277857</v>
      </c>
      <c r="E10" s="70">
        <v>27</v>
      </c>
      <c r="F10" s="70">
        <v>0</v>
      </c>
      <c r="G10" s="70">
        <v>0</v>
      </c>
      <c r="H10" s="70">
        <v>0</v>
      </c>
      <c r="I10" s="70">
        <v>0</v>
      </c>
      <c r="J10" s="70">
        <v>0</v>
      </c>
      <c r="K10" s="70">
        <v>0</v>
      </c>
      <c r="L10" s="70">
        <v>0</v>
      </c>
      <c r="M10" s="70">
        <v>27</v>
      </c>
    </row>
    <row r="11" spans="1:13" x14ac:dyDescent="0.3">
      <c r="A11" s="69" t="s">
        <v>170</v>
      </c>
      <c r="B11" s="70">
        <v>9061548</v>
      </c>
      <c r="C11" s="69" t="s">
        <v>252</v>
      </c>
      <c r="D11" s="70">
        <v>79297696</v>
      </c>
      <c r="E11" s="70">
        <v>65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65</v>
      </c>
    </row>
    <row r="12" spans="1:13" x14ac:dyDescent="0.3">
      <c r="A12" s="69" t="s">
        <v>170</v>
      </c>
      <c r="B12" s="70">
        <v>9061548</v>
      </c>
      <c r="C12" s="69" t="s">
        <v>171</v>
      </c>
      <c r="D12" s="70">
        <v>6101665</v>
      </c>
      <c r="E12" s="70">
        <v>232</v>
      </c>
      <c r="F12" s="70">
        <v>625</v>
      </c>
      <c r="G12" s="70">
        <v>0</v>
      </c>
      <c r="H12" s="70">
        <v>269</v>
      </c>
      <c r="I12" s="70">
        <v>0</v>
      </c>
      <c r="J12" s="70">
        <v>0</v>
      </c>
      <c r="K12" s="70">
        <v>0</v>
      </c>
      <c r="L12" s="70">
        <v>0</v>
      </c>
      <c r="M12" s="70">
        <v>588</v>
      </c>
    </row>
    <row r="13" spans="1:13" x14ac:dyDescent="0.3">
      <c r="A13" s="69" t="s">
        <v>170</v>
      </c>
      <c r="B13" s="70">
        <v>9061548</v>
      </c>
      <c r="C13" s="69" t="s">
        <v>207</v>
      </c>
      <c r="D13" s="70">
        <v>79901062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</row>
    <row r="14" spans="1:13" x14ac:dyDescent="0.3">
      <c r="A14" s="69" t="s">
        <v>170</v>
      </c>
      <c r="B14" s="70">
        <v>9061548</v>
      </c>
      <c r="C14" s="69" t="s">
        <v>213</v>
      </c>
      <c r="D14" s="70">
        <v>3822323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</row>
    <row r="15" spans="1:13" x14ac:dyDescent="0.3">
      <c r="A15" s="69" t="s">
        <v>170</v>
      </c>
      <c r="B15" s="70">
        <v>9061548</v>
      </c>
      <c r="C15" s="69" t="s">
        <v>214</v>
      </c>
      <c r="D15" s="70">
        <v>3822358</v>
      </c>
      <c r="E15" s="70">
        <v>0</v>
      </c>
      <c r="F15" s="70">
        <v>140</v>
      </c>
      <c r="G15" s="70">
        <v>0</v>
      </c>
      <c r="H15" s="70">
        <v>51</v>
      </c>
      <c r="I15" s="70">
        <v>0</v>
      </c>
      <c r="J15" s="70">
        <v>0</v>
      </c>
      <c r="K15" s="70">
        <v>0</v>
      </c>
      <c r="L15" s="70">
        <v>0</v>
      </c>
      <c r="M15" s="70">
        <v>89</v>
      </c>
    </row>
    <row r="16" spans="1:13" x14ac:dyDescent="0.3">
      <c r="A16" s="69" t="s">
        <v>170</v>
      </c>
      <c r="B16" s="70">
        <v>9061548</v>
      </c>
      <c r="C16" s="69" t="s">
        <v>215</v>
      </c>
      <c r="D16" s="70">
        <v>3822366</v>
      </c>
      <c r="E16" s="70">
        <v>0</v>
      </c>
      <c r="F16" s="70">
        <v>60</v>
      </c>
      <c r="G16" s="70">
        <v>0</v>
      </c>
      <c r="H16" s="70">
        <v>1</v>
      </c>
      <c r="I16" s="70">
        <v>0</v>
      </c>
      <c r="J16" s="70">
        <v>0</v>
      </c>
      <c r="K16" s="70">
        <v>0</v>
      </c>
      <c r="L16" s="70">
        <v>0</v>
      </c>
      <c r="M16" s="70">
        <v>59</v>
      </c>
    </row>
    <row r="17" spans="1:13" x14ac:dyDescent="0.3">
      <c r="A17" s="69" t="s">
        <v>170</v>
      </c>
      <c r="B17" s="70">
        <v>9061548</v>
      </c>
      <c r="C17" s="69" t="s">
        <v>212</v>
      </c>
      <c r="D17" s="70">
        <v>3822331</v>
      </c>
      <c r="E17" s="70">
        <v>0</v>
      </c>
      <c r="F17" s="70">
        <v>280</v>
      </c>
      <c r="G17" s="70">
        <v>0</v>
      </c>
      <c r="H17" s="70">
        <v>105</v>
      </c>
      <c r="I17" s="70">
        <v>0</v>
      </c>
      <c r="J17" s="70">
        <v>0</v>
      </c>
      <c r="K17" s="70">
        <v>0</v>
      </c>
      <c r="L17" s="70">
        <v>0</v>
      </c>
      <c r="M17" s="70">
        <v>175</v>
      </c>
    </row>
    <row r="18" spans="1:13" x14ac:dyDescent="0.3">
      <c r="A18" s="69" t="s">
        <v>170</v>
      </c>
      <c r="B18" s="70">
        <v>9061548</v>
      </c>
      <c r="C18" s="69" t="s">
        <v>216</v>
      </c>
      <c r="D18" s="70">
        <v>86212544</v>
      </c>
      <c r="E18" s="70">
        <v>21</v>
      </c>
      <c r="F18" s="70">
        <v>0</v>
      </c>
      <c r="G18" s="70">
        <v>0</v>
      </c>
      <c r="H18" s="70">
        <v>1</v>
      </c>
      <c r="I18" s="70">
        <v>0</v>
      </c>
      <c r="J18" s="70">
        <v>0</v>
      </c>
      <c r="K18" s="70">
        <v>0</v>
      </c>
      <c r="L18" s="70">
        <v>0</v>
      </c>
      <c r="M18" s="70">
        <v>20</v>
      </c>
    </row>
    <row r="19" spans="1:13" x14ac:dyDescent="0.3">
      <c r="A19" s="69" t="s">
        <v>170</v>
      </c>
      <c r="B19" s="70">
        <v>9061548</v>
      </c>
      <c r="C19" s="69" t="s">
        <v>218</v>
      </c>
      <c r="D19" s="70">
        <v>86228564</v>
      </c>
      <c r="E19" s="70">
        <v>60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60</v>
      </c>
    </row>
    <row r="20" spans="1:13" x14ac:dyDescent="0.3">
      <c r="A20" s="69" t="s">
        <v>170</v>
      </c>
      <c r="B20" s="70">
        <v>9061548</v>
      </c>
      <c r="C20" s="69" t="s">
        <v>217</v>
      </c>
      <c r="D20" s="70">
        <v>86232308</v>
      </c>
      <c r="E20" s="70">
        <v>188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188</v>
      </c>
    </row>
    <row r="21" spans="1:13" x14ac:dyDescent="0.3">
      <c r="A21" s="69" t="s">
        <v>170</v>
      </c>
      <c r="B21" s="70">
        <v>9061548</v>
      </c>
      <c r="C21" s="69" t="s">
        <v>172</v>
      </c>
      <c r="D21" s="70">
        <v>6077322</v>
      </c>
      <c r="E21" s="70">
        <v>172</v>
      </c>
      <c r="F21" s="70">
        <v>50</v>
      </c>
      <c r="G21" s="70">
        <v>0</v>
      </c>
      <c r="H21" s="70">
        <v>11</v>
      </c>
      <c r="I21" s="70">
        <v>0</v>
      </c>
      <c r="J21" s="70">
        <v>0</v>
      </c>
      <c r="K21" s="70">
        <v>0</v>
      </c>
      <c r="L21" s="70">
        <v>0</v>
      </c>
      <c r="M21" s="70">
        <v>211</v>
      </c>
    </row>
    <row r="22" spans="1:13" x14ac:dyDescent="0.3">
      <c r="A22" s="69" t="s">
        <v>170</v>
      </c>
      <c r="B22" s="70">
        <v>9061548</v>
      </c>
      <c r="C22" s="69" t="s">
        <v>173</v>
      </c>
      <c r="D22" s="70">
        <v>5999978</v>
      </c>
      <c r="E22" s="70">
        <v>20</v>
      </c>
      <c r="F22" s="70">
        <v>100</v>
      </c>
      <c r="G22" s="70">
        <v>0</v>
      </c>
      <c r="H22" s="70">
        <v>20</v>
      </c>
      <c r="I22" s="70">
        <v>0</v>
      </c>
      <c r="J22" s="70">
        <v>0</v>
      </c>
      <c r="K22" s="70">
        <v>0</v>
      </c>
      <c r="L22" s="70">
        <v>0</v>
      </c>
      <c r="M22" s="70">
        <v>100</v>
      </c>
    </row>
    <row r="23" spans="1:13" x14ac:dyDescent="0.3">
      <c r="A23" s="69" t="s">
        <v>170</v>
      </c>
      <c r="B23" s="70">
        <v>9061548</v>
      </c>
      <c r="C23" s="69" t="s">
        <v>174</v>
      </c>
      <c r="D23" s="70">
        <v>6112179</v>
      </c>
      <c r="E23" s="70">
        <v>11</v>
      </c>
      <c r="F23" s="70">
        <v>200</v>
      </c>
      <c r="G23" s="70">
        <v>0</v>
      </c>
      <c r="H23" s="70">
        <v>91</v>
      </c>
      <c r="I23" s="70">
        <v>0</v>
      </c>
      <c r="J23" s="70">
        <v>0</v>
      </c>
      <c r="K23" s="70">
        <v>0</v>
      </c>
      <c r="L23" s="70">
        <v>0</v>
      </c>
      <c r="M23" s="70">
        <v>120</v>
      </c>
    </row>
    <row r="24" spans="1:13" x14ac:dyDescent="0.3">
      <c r="A24" s="69" t="s">
        <v>170</v>
      </c>
      <c r="B24" s="70">
        <v>9061548</v>
      </c>
      <c r="C24" s="69" t="s">
        <v>175</v>
      </c>
      <c r="D24" s="70">
        <v>6113191</v>
      </c>
      <c r="E24" s="70">
        <v>0</v>
      </c>
      <c r="F24" s="70">
        <v>250</v>
      </c>
      <c r="G24" s="70">
        <v>0</v>
      </c>
      <c r="H24" s="70">
        <v>100</v>
      </c>
      <c r="I24" s="70">
        <v>0</v>
      </c>
      <c r="J24" s="70">
        <v>0</v>
      </c>
      <c r="K24" s="70">
        <v>0</v>
      </c>
      <c r="L24" s="70">
        <v>0</v>
      </c>
      <c r="M24" s="70">
        <v>150</v>
      </c>
    </row>
    <row r="25" spans="1:13" x14ac:dyDescent="0.3">
      <c r="A25" s="69" t="s">
        <v>170</v>
      </c>
      <c r="B25" s="70">
        <v>9061548</v>
      </c>
      <c r="C25" s="69" t="s">
        <v>219</v>
      </c>
      <c r="D25" s="70">
        <v>79722869</v>
      </c>
      <c r="E25" s="70">
        <v>115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115</v>
      </c>
    </row>
    <row r="26" spans="1:13" x14ac:dyDescent="0.3">
      <c r="A26" s="69" t="s">
        <v>170</v>
      </c>
      <c r="B26" s="70">
        <v>9061548</v>
      </c>
      <c r="C26" s="69" t="s">
        <v>221</v>
      </c>
      <c r="D26" s="70">
        <v>5708361</v>
      </c>
      <c r="E26" s="70">
        <v>0</v>
      </c>
      <c r="F26" s="70">
        <v>1500</v>
      </c>
      <c r="G26" s="70">
        <v>0</v>
      </c>
      <c r="H26" s="70">
        <v>60</v>
      </c>
      <c r="I26" s="70">
        <v>0</v>
      </c>
      <c r="J26" s="70">
        <v>0</v>
      </c>
      <c r="K26" s="70">
        <v>0</v>
      </c>
      <c r="L26" s="70">
        <v>0</v>
      </c>
      <c r="M26" s="70">
        <v>1440</v>
      </c>
    </row>
    <row r="27" spans="1:13" x14ac:dyDescent="0.3">
      <c r="A27" s="69" t="s">
        <v>170</v>
      </c>
      <c r="B27" s="70">
        <v>9061548</v>
      </c>
      <c r="C27" s="69" t="s">
        <v>176</v>
      </c>
      <c r="D27" s="70">
        <v>5699494</v>
      </c>
      <c r="E27" s="70">
        <v>24</v>
      </c>
      <c r="F27" s="70">
        <v>820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844</v>
      </c>
    </row>
    <row r="28" spans="1:13" x14ac:dyDescent="0.3">
      <c r="A28" s="69" t="s">
        <v>170</v>
      </c>
      <c r="B28" s="70">
        <v>9061548</v>
      </c>
      <c r="C28" s="69" t="s">
        <v>220</v>
      </c>
      <c r="D28" s="70">
        <v>5704439</v>
      </c>
      <c r="E28" s="70">
        <v>0</v>
      </c>
      <c r="F28" s="70">
        <v>0</v>
      </c>
      <c r="G28" s="70">
        <v>0</v>
      </c>
      <c r="H28" s="70">
        <v>0</v>
      </c>
      <c r="I28" s="70">
        <v>0</v>
      </c>
      <c r="J28" s="70">
        <v>0</v>
      </c>
      <c r="K28" s="70">
        <v>0</v>
      </c>
      <c r="L28" s="70">
        <v>0</v>
      </c>
      <c r="M28" s="70">
        <v>0</v>
      </c>
    </row>
    <row r="29" spans="1:13" x14ac:dyDescent="0.3">
      <c r="A29" s="69" t="s">
        <v>170</v>
      </c>
      <c r="B29" s="70">
        <v>9061548</v>
      </c>
      <c r="C29" s="69" t="s">
        <v>177</v>
      </c>
      <c r="D29" s="70">
        <v>5703475</v>
      </c>
      <c r="E29" s="70">
        <v>25</v>
      </c>
      <c r="F29" s="70">
        <v>2750</v>
      </c>
      <c r="G29" s="70">
        <v>0</v>
      </c>
      <c r="H29" s="70">
        <v>85</v>
      </c>
      <c r="I29" s="70">
        <v>0</v>
      </c>
      <c r="J29" s="70">
        <v>0</v>
      </c>
      <c r="K29" s="70">
        <v>0</v>
      </c>
      <c r="L29" s="70">
        <v>0</v>
      </c>
      <c r="M29" s="70">
        <v>2690</v>
      </c>
    </row>
    <row r="30" spans="1:13" x14ac:dyDescent="0.3">
      <c r="A30" s="69" t="s">
        <v>170</v>
      </c>
      <c r="B30" s="70">
        <v>9061548</v>
      </c>
      <c r="C30" s="69" t="s">
        <v>222</v>
      </c>
      <c r="D30" s="70">
        <v>79710852</v>
      </c>
      <c r="E30" s="70">
        <v>5</v>
      </c>
      <c r="F30" s="70">
        <v>20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25</v>
      </c>
    </row>
    <row r="31" spans="1:13" x14ac:dyDescent="0.3">
      <c r="A31" s="69" t="s">
        <v>170</v>
      </c>
      <c r="B31" s="70">
        <v>9061548</v>
      </c>
      <c r="C31" s="69" t="s">
        <v>178</v>
      </c>
      <c r="D31" s="70">
        <v>79735219</v>
      </c>
      <c r="E31" s="70">
        <v>114</v>
      </c>
      <c r="F31" s="70">
        <v>100</v>
      </c>
      <c r="G31" s="70">
        <v>0</v>
      </c>
      <c r="H31" s="70">
        <v>16</v>
      </c>
      <c r="I31" s="70">
        <v>0</v>
      </c>
      <c r="J31" s="70">
        <v>0</v>
      </c>
      <c r="K31" s="70">
        <v>0</v>
      </c>
      <c r="L31" s="70">
        <v>0</v>
      </c>
      <c r="M31" s="70">
        <v>198</v>
      </c>
    </row>
    <row r="32" spans="1:13" x14ac:dyDescent="0.3">
      <c r="A32" s="69" t="s">
        <v>170</v>
      </c>
      <c r="B32" s="70">
        <v>9061548</v>
      </c>
      <c r="C32" s="69" t="s">
        <v>179</v>
      </c>
      <c r="D32" s="70">
        <v>79985169</v>
      </c>
      <c r="E32" s="70">
        <v>0</v>
      </c>
      <c r="F32" s="70">
        <v>300</v>
      </c>
      <c r="G32" s="70">
        <v>0</v>
      </c>
      <c r="H32" s="70">
        <v>10</v>
      </c>
      <c r="I32" s="70">
        <v>0</v>
      </c>
      <c r="J32" s="70">
        <v>0</v>
      </c>
      <c r="K32" s="70">
        <v>0</v>
      </c>
      <c r="L32" s="70">
        <v>0</v>
      </c>
      <c r="M32" s="70">
        <v>290</v>
      </c>
    </row>
    <row r="33" spans="1:13" x14ac:dyDescent="0.3">
      <c r="A33" s="69" t="s">
        <v>170</v>
      </c>
      <c r="B33" s="70">
        <v>9061548</v>
      </c>
      <c r="C33" s="69" t="s">
        <v>180</v>
      </c>
      <c r="D33" s="70">
        <v>4299026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</row>
    <row r="34" spans="1:13" x14ac:dyDescent="0.3">
      <c r="A34" s="69" t="s">
        <v>170</v>
      </c>
      <c r="B34" s="70">
        <v>9061548</v>
      </c>
      <c r="C34" s="69" t="s">
        <v>181</v>
      </c>
      <c r="D34" s="70">
        <v>85402838</v>
      </c>
      <c r="E34" s="70">
        <v>65</v>
      </c>
      <c r="F34" s="70">
        <v>200</v>
      </c>
      <c r="G34" s="70">
        <v>0</v>
      </c>
      <c r="H34" s="70">
        <v>36</v>
      </c>
      <c r="I34" s="70">
        <v>0</v>
      </c>
      <c r="J34" s="70">
        <v>0</v>
      </c>
      <c r="K34" s="70">
        <v>0</v>
      </c>
      <c r="L34" s="70">
        <v>0</v>
      </c>
      <c r="M34" s="70">
        <v>229</v>
      </c>
    </row>
    <row r="35" spans="1:13" x14ac:dyDescent="0.3">
      <c r="A35" s="69" t="s">
        <v>170</v>
      </c>
      <c r="B35" s="70">
        <v>9061548</v>
      </c>
      <c r="C35" s="69" t="s">
        <v>182</v>
      </c>
      <c r="D35" s="70">
        <v>84082430</v>
      </c>
      <c r="E35" s="70">
        <v>38</v>
      </c>
      <c r="F35" s="70">
        <v>80</v>
      </c>
      <c r="G35" s="70">
        <v>0</v>
      </c>
      <c r="H35" s="70">
        <v>10</v>
      </c>
      <c r="I35" s="70">
        <v>0</v>
      </c>
      <c r="J35" s="70">
        <v>0</v>
      </c>
      <c r="K35" s="70">
        <v>0</v>
      </c>
      <c r="L35" s="70">
        <v>0</v>
      </c>
      <c r="M35" s="70">
        <v>108</v>
      </c>
    </row>
    <row r="36" spans="1:13" x14ac:dyDescent="0.3">
      <c r="A36" s="69" t="s">
        <v>170</v>
      </c>
      <c r="B36" s="70">
        <v>9061548</v>
      </c>
      <c r="C36" s="69" t="s">
        <v>183</v>
      </c>
      <c r="D36" s="70">
        <v>84065757</v>
      </c>
      <c r="E36" s="70">
        <v>16</v>
      </c>
      <c r="F36" s="70">
        <v>200</v>
      </c>
      <c r="G36" s="70">
        <v>0</v>
      </c>
      <c r="H36" s="70">
        <v>40</v>
      </c>
      <c r="I36" s="70">
        <v>0</v>
      </c>
      <c r="J36" s="70">
        <v>0</v>
      </c>
      <c r="K36" s="70">
        <v>0</v>
      </c>
      <c r="L36" s="70">
        <v>0</v>
      </c>
      <c r="M36" s="70">
        <v>176</v>
      </c>
    </row>
    <row r="37" spans="1:13" x14ac:dyDescent="0.3">
      <c r="A37" s="69" t="s">
        <v>170</v>
      </c>
      <c r="B37" s="70">
        <v>9061548</v>
      </c>
      <c r="C37" s="69" t="s">
        <v>184</v>
      </c>
      <c r="D37" s="70">
        <v>79305885</v>
      </c>
      <c r="E37" s="70">
        <v>122</v>
      </c>
      <c r="F37" s="70">
        <v>200</v>
      </c>
      <c r="G37" s="70">
        <v>0</v>
      </c>
      <c r="H37" s="70">
        <v>7</v>
      </c>
      <c r="I37" s="70">
        <v>0</v>
      </c>
      <c r="J37" s="70">
        <v>0</v>
      </c>
      <c r="K37" s="70">
        <v>0</v>
      </c>
      <c r="L37" s="70">
        <v>0</v>
      </c>
      <c r="M37" s="70">
        <v>315</v>
      </c>
    </row>
    <row r="38" spans="1:13" x14ac:dyDescent="0.3">
      <c r="A38" s="69" t="s">
        <v>170</v>
      </c>
      <c r="B38" s="70">
        <v>9061548</v>
      </c>
      <c r="C38" s="69" t="s">
        <v>253</v>
      </c>
      <c r="D38" s="70">
        <v>79266197</v>
      </c>
      <c r="E38" s="70">
        <v>18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18</v>
      </c>
    </row>
    <row r="39" spans="1:13" x14ac:dyDescent="0.3">
      <c r="A39" s="69" t="s">
        <v>170</v>
      </c>
      <c r="B39" s="70">
        <v>9061548</v>
      </c>
      <c r="C39" s="69" t="s">
        <v>185</v>
      </c>
      <c r="D39" s="70">
        <v>79224699</v>
      </c>
      <c r="E39" s="70">
        <v>32</v>
      </c>
      <c r="F39" s="70">
        <v>40</v>
      </c>
      <c r="G39" s="70">
        <v>0</v>
      </c>
      <c r="H39" s="70">
        <v>0</v>
      </c>
      <c r="I39" s="70">
        <v>0</v>
      </c>
      <c r="J39" s="70">
        <v>0</v>
      </c>
      <c r="K39" s="70">
        <v>0</v>
      </c>
      <c r="L39" s="70">
        <v>0</v>
      </c>
      <c r="M39" s="70">
        <v>72</v>
      </c>
    </row>
    <row r="40" spans="1:13" x14ac:dyDescent="0.3">
      <c r="A40" s="69" t="s">
        <v>170</v>
      </c>
      <c r="B40" s="70">
        <v>9061548</v>
      </c>
      <c r="C40" s="69" t="s">
        <v>254</v>
      </c>
      <c r="D40" s="70">
        <v>80183291</v>
      </c>
      <c r="E40" s="70">
        <v>8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8</v>
      </c>
    </row>
    <row r="41" spans="1:13" x14ac:dyDescent="0.3">
      <c r="A41" s="69" t="s">
        <v>170</v>
      </c>
      <c r="B41" s="70">
        <v>9061548</v>
      </c>
      <c r="C41" s="69" t="s">
        <v>284</v>
      </c>
      <c r="D41" s="70">
        <v>81016984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</row>
    <row r="42" spans="1:13" x14ac:dyDescent="0.3">
      <c r="A42" s="69" t="s">
        <v>170</v>
      </c>
      <c r="B42" s="70">
        <v>9061548</v>
      </c>
      <c r="C42" s="69" t="s">
        <v>283</v>
      </c>
      <c r="D42" s="70">
        <v>80942990</v>
      </c>
      <c r="E42" s="70">
        <v>50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50</v>
      </c>
    </row>
    <row r="43" spans="1:13" x14ac:dyDescent="0.3">
      <c r="A43" s="69" t="s">
        <v>170</v>
      </c>
      <c r="B43" s="70">
        <v>9061548</v>
      </c>
      <c r="C43" s="69" t="s">
        <v>186</v>
      </c>
      <c r="D43" s="70">
        <v>79682271</v>
      </c>
      <c r="E43" s="70">
        <v>0</v>
      </c>
      <c r="F43" s="70">
        <v>120</v>
      </c>
      <c r="G43" s="70">
        <v>0</v>
      </c>
      <c r="H43" s="70">
        <v>0</v>
      </c>
      <c r="I43" s="70">
        <v>0</v>
      </c>
      <c r="J43" s="70">
        <v>0</v>
      </c>
      <c r="K43" s="70">
        <v>0</v>
      </c>
      <c r="L43" s="70">
        <v>0</v>
      </c>
      <c r="M43" s="70">
        <v>120</v>
      </c>
    </row>
    <row r="44" spans="1:13" x14ac:dyDescent="0.3">
      <c r="A44" s="69" t="s">
        <v>170</v>
      </c>
      <c r="B44" s="70">
        <v>9061548</v>
      </c>
      <c r="C44" s="69" t="s">
        <v>187</v>
      </c>
      <c r="D44" s="70">
        <v>79629125</v>
      </c>
      <c r="E44" s="70">
        <v>0</v>
      </c>
      <c r="F44" s="70">
        <v>250</v>
      </c>
      <c r="G44" s="70">
        <v>0</v>
      </c>
      <c r="H44" s="70">
        <v>0</v>
      </c>
      <c r="I44" s="70">
        <v>0</v>
      </c>
      <c r="J44" s="70">
        <v>0</v>
      </c>
      <c r="K44" s="70">
        <v>0</v>
      </c>
      <c r="L44" s="70">
        <v>0</v>
      </c>
      <c r="M44" s="70">
        <v>250</v>
      </c>
    </row>
    <row r="45" spans="1:13" x14ac:dyDescent="0.3">
      <c r="A45" s="69" t="s">
        <v>170</v>
      </c>
      <c r="B45" s="70">
        <v>9061548</v>
      </c>
      <c r="C45" s="69" t="s">
        <v>188</v>
      </c>
      <c r="D45" s="70">
        <v>85760270</v>
      </c>
      <c r="E45" s="70">
        <v>109</v>
      </c>
      <c r="F45" s="70">
        <v>0</v>
      </c>
      <c r="G45" s="70">
        <v>0</v>
      </c>
      <c r="H45" s="70">
        <v>1</v>
      </c>
      <c r="I45" s="70">
        <v>0</v>
      </c>
      <c r="J45" s="70">
        <v>0</v>
      </c>
      <c r="K45" s="70">
        <v>0</v>
      </c>
      <c r="L45" s="70">
        <v>0</v>
      </c>
      <c r="M45" s="70">
        <v>108</v>
      </c>
    </row>
    <row r="46" spans="1:13" x14ac:dyDescent="0.3">
      <c r="A46" s="69" t="s">
        <v>170</v>
      </c>
      <c r="B46" s="70">
        <v>9061548</v>
      </c>
      <c r="C46" s="69" t="s">
        <v>224</v>
      </c>
      <c r="D46" s="70">
        <v>85811770</v>
      </c>
      <c r="E46" s="70">
        <v>0</v>
      </c>
      <c r="F46" s="70">
        <v>0</v>
      </c>
      <c r="G46" s="70">
        <v>0</v>
      </c>
      <c r="H46" s="70">
        <v>0</v>
      </c>
      <c r="I46" s="70">
        <v>0</v>
      </c>
      <c r="J46" s="70">
        <v>0</v>
      </c>
      <c r="K46" s="70">
        <v>0</v>
      </c>
      <c r="L46" s="70">
        <v>0</v>
      </c>
      <c r="M46" s="70">
        <v>0</v>
      </c>
    </row>
    <row r="47" spans="1:13" x14ac:dyDescent="0.3">
      <c r="A47" s="69" t="s">
        <v>170</v>
      </c>
      <c r="B47" s="70">
        <v>9061548</v>
      </c>
      <c r="C47" s="69" t="s">
        <v>255</v>
      </c>
      <c r="D47" s="70">
        <v>3823907</v>
      </c>
      <c r="E47" s="70">
        <v>0</v>
      </c>
      <c r="F47" s="70">
        <v>0</v>
      </c>
      <c r="G47" s="70">
        <v>0</v>
      </c>
      <c r="H47" s="70">
        <v>0</v>
      </c>
      <c r="I47" s="70">
        <v>0</v>
      </c>
      <c r="J47" s="70">
        <v>0</v>
      </c>
      <c r="K47" s="70">
        <v>0</v>
      </c>
      <c r="L47" s="70">
        <v>0</v>
      </c>
      <c r="M47" s="70">
        <v>0</v>
      </c>
    </row>
    <row r="48" spans="1:13" x14ac:dyDescent="0.3">
      <c r="A48" s="69" t="s">
        <v>170</v>
      </c>
      <c r="B48" s="70">
        <v>9061548</v>
      </c>
      <c r="C48" s="69" t="s">
        <v>226</v>
      </c>
      <c r="D48" s="70">
        <v>80034733</v>
      </c>
      <c r="E48" s="70">
        <v>0</v>
      </c>
      <c r="F48" s="70">
        <v>700</v>
      </c>
      <c r="G48" s="70">
        <v>0</v>
      </c>
      <c r="H48" s="70">
        <v>317</v>
      </c>
      <c r="I48" s="70">
        <v>0</v>
      </c>
      <c r="J48" s="70">
        <v>0</v>
      </c>
      <c r="K48" s="70">
        <v>0</v>
      </c>
      <c r="L48" s="70">
        <v>0</v>
      </c>
      <c r="M48" s="70">
        <v>383</v>
      </c>
    </row>
    <row r="49" spans="1:13" x14ac:dyDescent="0.3">
      <c r="A49" s="69" t="s">
        <v>170</v>
      </c>
      <c r="B49" s="70">
        <v>9061548</v>
      </c>
      <c r="C49" s="69" t="s">
        <v>225</v>
      </c>
      <c r="D49" s="70">
        <v>84995681</v>
      </c>
      <c r="E49" s="70">
        <v>1</v>
      </c>
      <c r="F49" s="70">
        <v>320</v>
      </c>
      <c r="G49" s="70">
        <v>0</v>
      </c>
      <c r="H49" s="70">
        <v>43</v>
      </c>
      <c r="I49" s="70">
        <v>0</v>
      </c>
      <c r="J49" s="70">
        <v>0</v>
      </c>
      <c r="K49" s="70">
        <v>0</v>
      </c>
      <c r="L49" s="70">
        <v>0</v>
      </c>
      <c r="M49" s="70">
        <v>278</v>
      </c>
    </row>
    <row r="50" spans="1:13" x14ac:dyDescent="0.3">
      <c r="A50" s="69" t="s">
        <v>170</v>
      </c>
      <c r="B50" s="70">
        <v>9061548</v>
      </c>
      <c r="C50" s="69" t="s">
        <v>189</v>
      </c>
      <c r="D50" s="70">
        <v>79664141</v>
      </c>
      <c r="E50" s="70">
        <v>41</v>
      </c>
      <c r="F50" s="70">
        <v>500</v>
      </c>
      <c r="G50" s="70">
        <v>0</v>
      </c>
      <c r="H50" s="70">
        <v>229</v>
      </c>
      <c r="I50" s="70">
        <v>0</v>
      </c>
      <c r="J50" s="70">
        <v>0</v>
      </c>
      <c r="K50" s="70">
        <v>0</v>
      </c>
      <c r="L50" s="70">
        <v>0</v>
      </c>
      <c r="M50" s="70">
        <v>312</v>
      </c>
    </row>
    <row r="51" spans="1:13" x14ac:dyDescent="0.3">
      <c r="A51" s="69" t="s">
        <v>170</v>
      </c>
      <c r="B51" s="70">
        <v>9061548</v>
      </c>
      <c r="C51" s="69" t="s">
        <v>285</v>
      </c>
      <c r="D51" s="70">
        <v>79641176</v>
      </c>
      <c r="E51" s="70">
        <v>0</v>
      </c>
      <c r="F51" s="70">
        <v>0</v>
      </c>
      <c r="G51" s="70">
        <v>0</v>
      </c>
      <c r="H51" s="70">
        <v>0</v>
      </c>
      <c r="I51" s="70">
        <v>0</v>
      </c>
      <c r="J51" s="70">
        <v>0</v>
      </c>
      <c r="K51" s="70">
        <v>0</v>
      </c>
      <c r="L51" s="70">
        <v>0</v>
      </c>
      <c r="M51" s="70">
        <v>0</v>
      </c>
    </row>
    <row r="52" spans="1:13" x14ac:dyDescent="0.3">
      <c r="A52" s="69" t="s">
        <v>170</v>
      </c>
      <c r="B52" s="70">
        <v>9061548</v>
      </c>
      <c r="C52" s="69" t="s">
        <v>190</v>
      </c>
      <c r="D52" s="70">
        <v>79215304</v>
      </c>
      <c r="E52" s="70">
        <v>2360</v>
      </c>
      <c r="F52" s="70">
        <v>3200</v>
      </c>
      <c r="G52" s="70">
        <v>0</v>
      </c>
      <c r="H52" s="70">
        <v>732</v>
      </c>
      <c r="I52" s="70">
        <v>0</v>
      </c>
      <c r="J52" s="70">
        <v>0</v>
      </c>
      <c r="K52" s="70">
        <v>0</v>
      </c>
      <c r="L52" s="70">
        <v>0</v>
      </c>
      <c r="M52" s="70">
        <v>4828</v>
      </c>
    </row>
    <row r="53" spans="1:13" x14ac:dyDescent="0.3">
      <c r="A53" s="69" t="s">
        <v>170</v>
      </c>
      <c r="B53" s="70">
        <v>9061548</v>
      </c>
      <c r="C53" s="69" t="s">
        <v>227</v>
      </c>
      <c r="D53" s="70">
        <v>79267509</v>
      </c>
      <c r="E53" s="70">
        <v>0</v>
      </c>
      <c r="F53" s="70">
        <v>80</v>
      </c>
      <c r="G53" s="70">
        <v>0</v>
      </c>
      <c r="H53" s="70">
        <v>0</v>
      </c>
      <c r="I53" s="70">
        <v>0</v>
      </c>
      <c r="J53" s="70">
        <v>0</v>
      </c>
      <c r="K53" s="70">
        <v>0</v>
      </c>
      <c r="L53" s="70">
        <v>0</v>
      </c>
      <c r="M53" s="70">
        <v>80</v>
      </c>
    </row>
    <row r="54" spans="1:13" x14ac:dyDescent="0.3">
      <c r="A54" s="69" t="s">
        <v>170</v>
      </c>
      <c r="B54" s="70">
        <v>9061548</v>
      </c>
      <c r="C54" s="69" t="s">
        <v>229</v>
      </c>
      <c r="D54" s="70">
        <v>6005062</v>
      </c>
      <c r="E54" s="70">
        <v>5</v>
      </c>
      <c r="F54" s="70">
        <v>0</v>
      </c>
      <c r="G54" s="70">
        <v>0</v>
      </c>
      <c r="H54" s="70">
        <v>0</v>
      </c>
      <c r="I54" s="70">
        <v>0</v>
      </c>
      <c r="J54" s="70">
        <v>0</v>
      </c>
      <c r="K54" s="70">
        <v>0</v>
      </c>
      <c r="L54" s="70">
        <v>0</v>
      </c>
      <c r="M54" s="70">
        <v>5</v>
      </c>
    </row>
    <row r="55" spans="1:13" x14ac:dyDescent="0.3">
      <c r="A55" s="69" t="s">
        <v>170</v>
      </c>
      <c r="B55" s="70">
        <v>9061548</v>
      </c>
      <c r="C55" s="69" t="s">
        <v>230</v>
      </c>
      <c r="D55" s="70">
        <v>6003167</v>
      </c>
      <c r="E55" s="70">
        <v>230</v>
      </c>
      <c r="F55" s="70">
        <v>0</v>
      </c>
      <c r="G55" s="70">
        <v>0</v>
      </c>
      <c r="H55" s="70">
        <v>2</v>
      </c>
      <c r="I55" s="70">
        <v>0</v>
      </c>
      <c r="J55" s="70">
        <v>0</v>
      </c>
      <c r="K55" s="70">
        <v>0</v>
      </c>
      <c r="L55" s="70">
        <v>0</v>
      </c>
      <c r="M55" s="70">
        <v>228</v>
      </c>
    </row>
    <row r="56" spans="1:13" x14ac:dyDescent="0.3">
      <c r="A56" s="69" t="s">
        <v>170</v>
      </c>
      <c r="B56" s="70">
        <v>9061548</v>
      </c>
      <c r="C56" s="69" t="s">
        <v>231</v>
      </c>
      <c r="D56" s="70">
        <v>6005291</v>
      </c>
      <c r="E56" s="70">
        <v>57</v>
      </c>
      <c r="F56" s="70">
        <v>0</v>
      </c>
      <c r="G56" s="70">
        <v>0</v>
      </c>
      <c r="H56" s="70">
        <v>0</v>
      </c>
      <c r="I56" s="70">
        <v>0</v>
      </c>
      <c r="J56" s="70">
        <v>0</v>
      </c>
      <c r="K56" s="70">
        <v>0</v>
      </c>
      <c r="L56" s="70">
        <v>0</v>
      </c>
      <c r="M56" s="70">
        <v>57</v>
      </c>
    </row>
    <row r="57" spans="1:13" x14ac:dyDescent="0.3">
      <c r="A57" s="69" t="s">
        <v>170</v>
      </c>
      <c r="B57" s="70">
        <v>9061548</v>
      </c>
      <c r="C57" s="69" t="s">
        <v>228</v>
      </c>
      <c r="D57" s="70">
        <v>5980436</v>
      </c>
      <c r="E57" s="70">
        <v>0</v>
      </c>
      <c r="F57" s="70">
        <v>0</v>
      </c>
      <c r="G57" s="70">
        <v>0</v>
      </c>
      <c r="H57" s="70">
        <v>0</v>
      </c>
      <c r="I57" s="70">
        <v>0</v>
      </c>
      <c r="J57" s="70">
        <v>0</v>
      </c>
      <c r="K57" s="70">
        <v>0</v>
      </c>
      <c r="L57" s="70">
        <v>0</v>
      </c>
      <c r="M57" s="70">
        <v>0</v>
      </c>
    </row>
    <row r="58" spans="1:13" x14ac:dyDescent="0.3">
      <c r="A58" s="69" t="s">
        <v>170</v>
      </c>
      <c r="B58" s="70">
        <v>9061548</v>
      </c>
      <c r="C58" s="69" t="s">
        <v>191</v>
      </c>
      <c r="D58" s="70">
        <v>84470481</v>
      </c>
      <c r="E58" s="70">
        <v>103</v>
      </c>
      <c r="F58" s="70">
        <v>0</v>
      </c>
      <c r="G58" s="70">
        <v>0</v>
      </c>
      <c r="H58" s="70">
        <v>0</v>
      </c>
      <c r="I58" s="70">
        <v>0</v>
      </c>
      <c r="J58" s="70">
        <v>0</v>
      </c>
      <c r="K58" s="70">
        <v>0</v>
      </c>
      <c r="L58" s="70">
        <v>0</v>
      </c>
      <c r="M58" s="70">
        <v>103</v>
      </c>
    </row>
    <row r="59" spans="1:13" x14ac:dyDescent="0.3">
      <c r="A59" s="69" t="s">
        <v>170</v>
      </c>
      <c r="B59" s="70">
        <v>9061548</v>
      </c>
      <c r="C59" s="69" t="s">
        <v>232</v>
      </c>
      <c r="D59" s="70">
        <v>80563523</v>
      </c>
      <c r="E59" s="70">
        <v>1</v>
      </c>
      <c r="F59" s="70">
        <v>0</v>
      </c>
      <c r="G59" s="70">
        <v>0</v>
      </c>
      <c r="H59" s="70">
        <v>0</v>
      </c>
      <c r="I59" s="70">
        <v>0</v>
      </c>
      <c r="J59" s="70">
        <v>0</v>
      </c>
      <c r="K59" s="70">
        <v>0</v>
      </c>
      <c r="L59" s="70">
        <v>0</v>
      </c>
      <c r="M59" s="70">
        <v>1</v>
      </c>
    </row>
    <row r="60" spans="1:13" x14ac:dyDescent="0.3">
      <c r="A60" s="69" t="s">
        <v>170</v>
      </c>
      <c r="B60" s="70">
        <v>9061548</v>
      </c>
      <c r="C60" s="69" t="s">
        <v>192</v>
      </c>
      <c r="D60" s="70">
        <v>80491085</v>
      </c>
      <c r="E60" s="70">
        <v>85</v>
      </c>
      <c r="F60" s="70">
        <v>0</v>
      </c>
      <c r="G60" s="70">
        <v>0</v>
      </c>
      <c r="H60" s="70">
        <v>0</v>
      </c>
      <c r="I60" s="70">
        <v>0</v>
      </c>
      <c r="J60" s="70">
        <v>0</v>
      </c>
      <c r="K60" s="70">
        <v>0</v>
      </c>
      <c r="L60" s="70">
        <v>0</v>
      </c>
      <c r="M60" s="70">
        <v>85</v>
      </c>
    </row>
    <row r="61" spans="1:13" x14ac:dyDescent="0.3">
      <c r="A61" s="69" t="s">
        <v>170</v>
      </c>
      <c r="B61" s="70">
        <v>9061548</v>
      </c>
      <c r="C61" s="69" t="s">
        <v>256</v>
      </c>
      <c r="D61" s="70">
        <v>80549652</v>
      </c>
      <c r="E61" s="70">
        <v>0</v>
      </c>
      <c r="F61" s="70">
        <v>0</v>
      </c>
      <c r="G61" s="70">
        <v>0</v>
      </c>
      <c r="H61" s="70">
        <v>0</v>
      </c>
      <c r="I61" s="70">
        <v>0</v>
      </c>
      <c r="J61" s="70">
        <v>0</v>
      </c>
      <c r="K61" s="70">
        <v>0</v>
      </c>
      <c r="L61" s="70">
        <v>0</v>
      </c>
      <c r="M61" s="70">
        <v>0</v>
      </c>
    </row>
    <row r="62" spans="1:13" x14ac:dyDescent="0.3">
      <c r="A62" s="69" t="s">
        <v>170</v>
      </c>
      <c r="B62" s="70">
        <v>9061548</v>
      </c>
      <c r="C62" s="69" t="s">
        <v>193</v>
      </c>
      <c r="D62" s="70">
        <v>80199414</v>
      </c>
      <c r="E62" s="70">
        <v>0</v>
      </c>
      <c r="F62" s="70">
        <v>0</v>
      </c>
      <c r="G62" s="70">
        <v>0</v>
      </c>
      <c r="H62" s="70">
        <v>0</v>
      </c>
      <c r="I62" s="70">
        <v>0</v>
      </c>
      <c r="J62" s="70">
        <v>0</v>
      </c>
      <c r="K62" s="70">
        <v>0</v>
      </c>
      <c r="L62" s="70">
        <v>0</v>
      </c>
      <c r="M62" s="70">
        <v>0</v>
      </c>
    </row>
    <row r="63" spans="1:13" x14ac:dyDescent="0.3">
      <c r="A63" s="69" t="s">
        <v>170</v>
      </c>
      <c r="B63" s="70">
        <v>9061548</v>
      </c>
      <c r="C63" s="69" t="s">
        <v>208</v>
      </c>
      <c r="D63" s="70">
        <v>80994974</v>
      </c>
      <c r="E63" s="70">
        <v>0</v>
      </c>
      <c r="F63" s="70">
        <v>0</v>
      </c>
      <c r="G63" s="70">
        <v>0</v>
      </c>
      <c r="H63" s="70">
        <v>0</v>
      </c>
      <c r="I63" s="70">
        <v>0</v>
      </c>
      <c r="J63" s="70">
        <v>0</v>
      </c>
      <c r="K63" s="70">
        <v>0</v>
      </c>
      <c r="L63" s="70">
        <v>0</v>
      </c>
      <c r="M63" s="70">
        <v>0</v>
      </c>
    </row>
    <row r="64" spans="1:13" x14ac:dyDescent="0.3">
      <c r="A64" s="69" t="s">
        <v>170</v>
      </c>
      <c r="B64" s="70">
        <v>9061548</v>
      </c>
      <c r="C64" s="69" t="s">
        <v>233</v>
      </c>
      <c r="D64" s="70">
        <v>5997541</v>
      </c>
      <c r="E64" s="70">
        <v>0</v>
      </c>
      <c r="F64" s="70">
        <v>0</v>
      </c>
      <c r="G64" s="70">
        <v>0</v>
      </c>
      <c r="H64" s="70">
        <v>0</v>
      </c>
      <c r="I64" s="70">
        <v>0</v>
      </c>
      <c r="J64" s="70">
        <v>0</v>
      </c>
      <c r="K64" s="70">
        <v>0</v>
      </c>
      <c r="L64" s="70">
        <v>0</v>
      </c>
      <c r="M64" s="70">
        <v>0</v>
      </c>
    </row>
    <row r="65" spans="1:13" x14ac:dyDescent="0.3">
      <c r="A65" s="69" t="s">
        <v>170</v>
      </c>
      <c r="B65" s="70">
        <v>9061548</v>
      </c>
      <c r="C65" s="69" t="s">
        <v>257</v>
      </c>
      <c r="D65" s="70">
        <v>79556837</v>
      </c>
      <c r="E65" s="70">
        <v>0</v>
      </c>
      <c r="F65" s="70">
        <v>0</v>
      </c>
      <c r="G65" s="70">
        <v>0</v>
      </c>
      <c r="H65" s="70">
        <v>0</v>
      </c>
      <c r="I65" s="70">
        <v>0</v>
      </c>
      <c r="J65" s="70">
        <v>0</v>
      </c>
      <c r="K65" s="70">
        <v>0</v>
      </c>
      <c r="L65" s="70">
        <v>0</v>
      </c>
      <c r="M65" s="70">
        <v>0</v>
      </c>
    </row>
    <row r="66" spans="1:13" x14ac:dyDescent="0.3">
      <c r="A66" s="69" t="s">
        <v>170</v>
      </c>
      <c r="B66" s="70">
        <v>9061548</v>
      </c>
      <c r="C66" s="69" t="s">
        <v>235</v>
      </c>
      <c r="D66" s="70">
        <v>79679505</v>
      </c>
      <c r="E66" s="70">
        <v>26</v>
      </c>
      <c r="F66" s="70">
        <v>0</v>
      </c>
      <c r="G66" s="70">
        <v>0</v>
      </c>
      <c r="H66" s="70">
        <v>0</v>
      </c>
      <c r="I66" s="70">
        <v>0</v>
      </c>
      <c r="J66" s="70">
        <v>0</v>
      </c>
      <c r="K66" s="70">
        <v>0</v>
      </c>
      <c r="L66" s="70">
        <v>0</v>
      </c>
      <c r="M66" s="70">
        <v>26</v>
      </c>
    </row>
    <row r="67" spans="1:13" x14ac:dyDescent="0.3">
      <c r="A67" s="69" t="s">
        <v>170</v>
      </c>
      <c r="B67" s="70">
        <v>9061548</v>
      </c>
      <c r="C67" s="69" t="s">
        <v>234</v>
      </c>
      <c r="D67" s="70">
        <v>79722605</v>
      </c>
      <c r="E67" s="70">
        <v>0</v>
      </c>
      <c r="F67" s="70">
        <v>0</v>
      </c>
      <c r="G67" s="70">
        <v>0</v>
      </c>
      <c r="H67" s="70">
        <v>0</v>
      </c>
      <c r="I67" s="70">
        <v>0</v>
      </c>
      <c r="J67" s="70">
        <v>0</v>
      </c>
      <c r="K67" s="70">
        <v>0</v>
      </c>
      <c r="L67" s="70">
        <v>0</v>
      </c>
      <c r="M67" s="70">
        <v>0</v>
      </c>
    </row>
    <row r="68" spans="1:13" x14ac:dyDescent="0.3">
      <c r="A68" s="69" t="s">
        <v>170</v>
      </c>
      <c r="B68" s="70">
        <v>9061548</v>
      </c>
      <c r="C68" s="69" t="s">
        <v>206</v>
      </c>
      <c r="D68" s="70">
        <v>81714150</v>
      </c>
      <c r="E68" s="70">
        <v>0</v>
      </c>
      <c r="F68" s="70">
        <v>0</v>
      </c>
      <c r="G68" s="70">
        <v>0</v>
      </c>
      <c r="H68" s="70">
        <v>0</v>
      </c>
      <c r="I68" s="70">
        <v>0</v>
      </c>
      <c r="J68" s="70">
        <v>0</v>
      </c>
      <c r="K68" s="70">
        <v>0</v>
      </c>
      <c r="L68" s="70">
        <v>0</v>
      </c>
      <c r="M68" s="70">
        <v>0</v>
      </c>
    </row>
    <row r="69" spans="1:13" x14ac:dyDescent="0.3">
      <c r="A69" s="69" t="s">
        <v>170</v>
      </c>
      <c r="B69" s="70">
        <v>9061548</v>
      </c>
      <c r="C69" s="69" t="s">
        <v>194</v>
      </c>
      <c r="D69" s="70">
        <v>80580061</v>
      </c>
      <c r="E69" s="70">
        <v>41</v>
      </c>
      <c r="F69" s="70">
        <v>300</v>
      </c>
      <c r="G69" s="70">
        <v>0</v>
      </c>
      <c r="H69" s="70">
        <v>26</v>
      </c>
      <c r="I69" s="70">
        <v>0</v>
      </c>
      <c r="J69" s="70">
        <v>0</v>
      </c>
      <c r="K69" s="70">
        <v>0</v>
      </c>
      <c r="L69" s="70">
        <v>0</v>
      </c>
      <c r="M69" s="70">
        <v>315</v>
      </c>
    </row>
    <row r="70" spans="1:13" x14ac:dyDescent="0.3">
      <c r="A70" s="69" t="s">
        <v>170</v>
      </c>
      <c r="B70" s="70">
        <v>9061548</v>
      </c>
      <c r="C70" s="69" t="s">
        <v>258</v>
      </c>
      <c r="D70" s="70">
        <v>80899920</v>
      </c>
      <c r="E70" s="70">
        <v>193</v>
      </c>
      <c r="F70" s="70">
        <v>1000</v>
      </c>
      <c r="G70" s="70">
        <v>0</v>
      </c>
      <c r="H70" s="70">
        <v>273</v>
      </c>
      <c r="I70" s="70">
        <v>0</v>
      </c>
      <c r="J70" s="70">
        <v>0</v>
      </c>
      <c r="K70" s="70">
        <v>0</v>
      </c>
      <c r="L70" s="70">
        <v>0</v>
      </c>
      <c r="M70" s="70">
        <v>920</v>
      </c>
    </row>
    <row r="71" spans="1:13" x14ac:dyDescent="0.3">
      <c r="A71" s="69" t="s">
        <v>170</v>
      </c>
      <c r="B71" s="70">
        <v>9061548</v>
      </c>
      <c r="C71" s="69" t="s">
        <v>236</v>
      </c>
      <c r="D71" s="70">
        <v>79198698</v>
      </c>
      <c r="E71" s="70">
        <v>11</v>
      </c>
      <c r="F71" s="70">
        <v>0</v>
      </c>
      <c r="G71" s="70">
        <v>0</v>
      </c>
      <c r="H71" s="70">
        <v>0</v>
      </c>
      <c r="I71" s="70">
        <v>0</v>
      </c>
      <c r="J71" s="70">
        <v>0</v>
      </c>
      <c r="K71" s="70">
        <v>0</v>
      </c>
      <c r="L71" s="70">
        <v>0</v>
      </c>
      <c r="M71" s="70">
        <v>11</v>
      </c>
    </row>
    <row r="72" spans="1:13" x14ac:dyDescent="0.3">
      <c r="A72" s="69" t="s">
        <v>170</v>
      </c>
      <c r="B72" s="70">
        <v>9061548</v>
      </c>
      <c r="C72" s="69" t="s">
        <v>195</v>
      </c>
      <c r="D72" s="70">
        <v>79237790</v>
      </c>
      <c r="E72" s="70">
        <v>0</v>
      </c>
      <c r="F72" s="70">
        <v>120</v>
      </c>
      <c r="G72" s="70">
        <v>0</v>
      </c>
      <c r="H72" s="70">
        <v>0</v>
      </c>
      <c r="I72" s="70">
        <v>0</v>
      </c>
      <c r="J72" s="70">
        <v>0</v>
      </c>
      <c r="K72" s="70">
        <v>0</v>
      </c>
      <c r="L72" s="70">
        <v>0</v>
      </c>
      <c r="M72" s="70">
        <v>120</v>
      </c>
    </row>
    <row r="73" spans="1:13" x14ac:dyDescent="0.3">
      <c r="A73" s="69" t="s">
        <v>170</v>
      </c>
      <c r="B73" s="70">
        <v>9061548</v>
      </c>
      <c r="C73" s="69" t="s">
        <v>196</v>
      </c>
      <c r="D73" s="70">
        <v>79304102</v>
      </c>
      <c r="E73" s="70">
        <v>51</v>
      </c>
      <c r="F73" s="70">
        <v>50</v>
      </c>
      <c r="G73" s="70">
        <v>0</v>
      </c>
      <c r="H73" s="70">
        <v>21</v>
      </c>
      <c r="I73" s="70">
        <v>0</v>
      </c>
      <c r="J73" s="70">
        <v>0</v>
      </c>
      <c r="K73" s="70">
        <v>0</v>
      </c>
      <c r="L73" s="70">
        <v>0</v>
      </c>
      <c r="M73" s="70">
        <v>80</v>
      </c>
    </row>
    <row r="74" spans="1:13" x14ac:dyDescent="0.3">
      <c r="A74" s="69" t="s">
        <v>170</v>
      </c>
      <c r="B74" s="70">
        <v>9061548</v>
      </c>
      <c r="C74" s="69" t="s">
        <v>209</v>
      </c>
      <c r="D74" s="70">
        <v>80021674</v>
      </c>
      <c r="E74" s="70">
        <v>0</v>
      </c>
      <c r="F74" s="70">
        <v>0</v>
      </c>
      <c r="G74" s="70">
        <v>0</v>
      </c>
      <c r="H74" s="70">
        <v>0</v>
      </c>
      <c r="I74" s="70">
        <v>0</v>
      </c>
      <c r="J74" s="70">
        <v>0</v>
      </c>
      <c r="K74" s="70">
        <v>0</v>
      </c>
      <c r="L74" s="70">
        <v>0</v>
      </c>
      <c r="M74" s="70">
        <v>0</v>
      </c>
    </row>
    <row r="75" spans="1:13" x14ac:dyDescent="0.3">
      <c r="A75" s="69" t="s">
        <v>170</v>
      </c>
      <c r="B75" s="70">
        <v>9061548</v>
      </c>
      <c r="C75" s="69" t="s">
        <v>238</v>
      </c>
      <c r="D75" s="70">
        <v>80026471</v>
      </c>
      <c r="E75" s="70">
        <v>0</v>
      </c>
      <c r="F75" s="70">
        <v>0</v>
      </c>
      <c r="G75" s="70">
        <v>0</v>
      </c>
      <c r="H75" s="70">
        <v>0</v>
      </c>
      <c r="I75" s="70">
        <v>0</v>
      </c>
      <c r="J75" s="70">
        <v>0</v>
      </c>
      <c r="K75" s="70">
        <v>0</v>
      </c>
      <c r="L75" s="70">
        <v>0</v>
      </c>
      <c r="M75" s="70">
        <v>0</v>
      </c>
    </row>
    <row r="76" spans="1:13" x14ac:dyDescent="0.3">
      <c r="A76" s="69" t="s">
        <v>170</v>
      </c>
      <c r="B76" s="70">
        <v>9061548</v>
      </c>
      <c r="C76" s="69" t="s">
        <v>237</v>
      </c>
      <c r="D76" s="70">
        <v>79971362</v>
      </c>
      <c r="E76" s="70">
        <v>62</v>
      </c>
      <c r="F76" s="70">
        <v>0</v>
      </c>
      <c r="G76" s="70">
        <v>0</v>
      </c>
      <c r="H76" s="70">
        <v>0</v>
      </c>
      <c r="I76" s="70">
        <v>0</v>
      </c>
      <c r="J76" s="70">
        <v>0</v>
      </c>
      <c r="K76" s="70">
        <v>0</v>
      </c>
      <c r="L76" s="70">
        <v>0</v>
      </c>
      <c r="M76" s="70">
        <v>62</v>
      </c>
    </row>
    <row r="77" spans="1:13" x14ac:dyDescent="0.3">
      <c r="A77" s="69" t="s">
        <v>170</v>
      </c>
      <c r="B77" s="70">
        <v>9061548</v>
      </c>
      <c r="C77" s="69" t="s">
        <v>197</v>
      </c>
      <c r="D77" s="70">
        <v>79998538</v>
      </c>
      <c r="E77" s="70">
        <v>26</v>
      </c>
      <c r="F77" s="70">
        <v>50</v>
      </c>
      <c r="G77" s="70">
        <v>0</v>
      </c>
      <c r="H77" s="70">
        <v>0</v>
      </c>
      <c r="I77" s="70">
        <v>0</v>
      </c>
      <c r="J77" s="70">
        <v>0</v>
      </c>
      <c r="K77" s="70">
        <v>0</v>
      </c>
      <c r="L77" s="70">
        <v>0</v>
      </c>
      <c r="M77" s="70">
        <v>76</v>
      </c>
    </row>
    <row r="78" spans="1:13" x14ac:dyDescent="0.3">
      <c r="A78" s="69" t="s">
        <v>170</v>
      </c>
      <c r="B78" s="70">
        <v>9061548</v>
      </c>
      <c r="C78" s="69" t="s">
        <v>198</v>
      </c>
      <c r="D78" s="70">
        <v>3825128</v>
      </c>
      <c r="E78" s="70">
        <v>7</v>
      </c>
      <c r="F78" s="70">
        <v>40</v>
      </c>
      <c r="G78" s="70">
        <v>0</v>
      </c>
      <c r="H78" s="70">
        <v>6</v>
      </c>
      <c r="I78" s="70">
        <v>0</v>
      </c>
      <c r="J78" s="70">
        <v>0</v>
      </c>
      <c r="K78" s="70">
        <v>0</v>
      </c>
      <c r="L78" s="70">
        <v>0</v>
      </c>
      <c r="M78" s="70">
        <v>41</v>
      </c>
    </row>
    <row r="79" spans="1:13" x14ac:dyDescent="0.3">
      <c r="A79" s="69" t="s">
        <v>170</v>
      </c>
      <c r="B79" s="70">
        <v>9061548</v>
      </c>
      <c r="C79" s="69" t="s">
        <v>199</v>
      </c>
      <c r="D79" s="70">
        <v>3825098</v>
      </c>
      <c r="E79" s="70">
        <v>114</v>
      </c>
      <c r="F79" s="70">
        <v>100</v>
      </c>
      <c r="G79" s="70">
        <v>0</v>
      </c>
      <c r="H79" s="70">
        <v>50</v>
      </c>
      <c r="I79" s="70">
        <v>0</v>
      </c>
      <c r="J79" s="70">
        <v>0</v>
      </c>
      <c r="K79" s="70">
        <v>0</v>
      </c>
      <c r="L79" s="70">
        <v>0</v>
      </c>
      <c r="M79" s="70">
        <v>164</v>
      </c>
    </row>
    <row r="80" spans="1:13" x14ac:dyDescent="0.3">
      <c r="A80" s="69" t="s">
        <v>170</v>
      </c>
      <c r="B80" s="70">
        <v>9061548</v>
      </c>
      <c r="C80" s="69" t="s">
        <v>239</v>
      </c>
      <c r="D80" s="70">
        <v>80532261</v>
      </c>
      <c r="E80" s="70">
        <v>0</v>
      </c>
      <c r="F80" s="70">
        <v>0</v>
      </c>
      <c r="G80" s="70">
        <v>0</v>
      </c>
      <c r="H80" s="70">
        <v>0</v>
      </c>
      <c r="I80" s="70">
        <v>0</v>
      </c>
      <c r="J80" s="70">
        <v>0</v>
      </c>
      <c r="K80" s="70">
        <v>0</v>
      </c>
      <c r="L80" s="70">
        <v>0</v>
      </c>
      <c r="M80" s="70">
        <v>0</v>
      </c>
    </row>
    <row r="81" spans="1:13" x14ac:dyDescent="0.3">
      <c r="A81" s="69" t="s">
        <v>170</v>
      </c>
      <c r="B81" s="70">
        <v>9061548</v>
      </c>
      <c r="C81" s="69" t="s">
        <v>200</v>
      </c>
      <c r="D81" s="70">
        <v>5976951</v>
      </c>
      <c r="E81" s="70">
        <v>0</v>
      </c>
      <c r="F81" s="70">
        <v>100</v>
      </c>
      <c r="G81" s="70">
        <v>0</v>
      </c>
      <c r="H81" s="70">
        <v>0</v>
      </c>
      <c r="I81" s="70">
        <v>0</v>
      </c>
      <c r="J81" s="70">
        <v>0</v>
      </c>
      <c r="K81" s="70">
        <v>0</v>
      </c>
      <c r="L81" s="70">
        <v>0</v>
      </c>
      <c r="M81" s="70">
        <v>100</v>
      </c>
    </row>
    <row r="82" spans="1:13" x14ac:dyDescent="0.3">
      <c r="A82" s="69" t="s">
        <v>170</v>
      </c>
      <c r="B82" s="70">
        <v>9061548</v>
      </c>
      <c r="C82" s="69" t="s">
        <v>201</v>
      </c>
      <c r="D82" s="70">
        <v>5987678</v>
      </c>
      <c r="E82" s="70">
        <v>5</v>
      </c>
      <c r="F82" s="70">
        <v>0</v>
      </c>
      <c r="G82" s="70">
        <v>0</v>
      </c>
      <c r="H82" s="70">
        <v>1</v>
      </c>
      <c r="I82" s="70">
        <v>0</v>
      </c>
      <c r="J82" s="70">
        <v>0</v>
      </c>
      <c r="K82" s="70">
        <v>0</v>
      </c>
      <c r="L82" s="70">
        <v>0</v>
      </c>
      <c r="M82" s="70">
        <v>4</v>
      </c>
    </row>
    <row r="83" spans="1:13" x14ac:dyDescent="0.3">
      <c r="A83" s="69" t="s">
        <v>170</v>
      </c>
      <c r="B83" s="70">
        <v>9061548</v>
      </c>
      <c r="C83" s="69" t="s">
        <v>202</v>
      </c>
      <c r="D83" s="70">
        <v>5975343</v>
      </c>
      <c r="E83" s="70">
        <v>0</v>
      </c>
      <c r="F83" s="70">
        <v>250</v>
      </c>
      <c r="G83" s="70">
        <v>0</v>
      </c>
      <c r="H83" s="70">
        <v>10</v>
      </c>
      <c r="I83" s="70">
        <v>0</v>
      </c>
      <c r="J83" s="70">
        <v>0</v>
      </c>
      <c r="K83" s="70">
        <v>0</v>
      </c>
      <c r="L83" s="70">
        <v>0</v>
      </c>
      <c r="M83" s="70">
        <v>240</v>
      </c>
    </row>
    <row r="84" spans="1:13" x14ac:dyDescent="0.3">
      <c r="A84" s="69" t="s">
        <v>170</v>
      </c>
      <c r="B84" s="70">
        <v>9061548</v>
      </c>
      <c r="C84" s="69" t="s">
        <v>241</v>
      </c>
      <c r="D84" s="70">
        <v>84126616</v>
      </c>
      <c r="E84" s="70">
        <v>0</v>
      </c>
      <c r="F84" s="70">
        <v>0</v>
      </c>
      <c r="G84" s="70">
        <v>0</v>
      </c>
      <c r="H84" s="70">
        <v>0</v>
      </c>
      <c r="I84" s="70">
        <v>0</v>
      </c>
      <c r="J84" s="70">
        <v>0</v>
      </c>
      <c r="K84" s="70">
        <v>0</v>
      </c>
      <c r="L84" s="70">
        <v>0</v>
      </c>
      <c r="M84" s="70">
        <v>0</v>
      </c>
    </row>
    <row r="85" spans="1:13" x14ac:dyDescent="0.3">
      <c r="A85" s="69" t="s">
        <v>170</v>
      </c>
      <c r="B85" s="70">
        <v>9061548</v>
      </c>
      <c r="C85" s="69" t="s">
        <v>240</v>
      </c>
      <c r="D85" s="70">
        <v>84133965</v>
      </c>
      <c r="E85" s="70">
        <v>0</v>
      </c>
      <c r="F85" s="70">
        <v>0</v>
      </c>
      <c r="G85" s="70">
        <v>0</v>
      </c>
      <c r="H85" s="70">
        <v>0</v>
      </c>
      <c r="I85" s="70">
        <v>0</v>
      </c>
      <c r="J85" s="70">
        <v>0</v>
      </c>
      <c r="K85" s="70">
        <v>0</v>
      </c>
      <c r="L85" s="70">
        <v>0</v>
      </c>
      <c r="M85" s="70">
        <v>0</v>
      </c>
    </row>
    <row r="86" spans="1:13" x14ac:dyDescent="0.3">
      <c r="A86" s="69" t="s">
        <v>170</v>
      </c>
      <c r="B86" s="70">
        <v>9061548</v>
      </c>
      <c r="C86" s="69" t="s">
        <v>210</v>
      </c>
      <c r="D86" s="70">
        <v>79384181</v>
      </c>
      <c r="E86" s="70">
        <v>0</v>
      </c>
      <c r="F86" s="70">
        <v>0</v>
      </c>
      <c r="G86" s="70">
        <v>0</v>
      </c>
      <c r="H86" s="70">
        <v>0</v>
      </c>
      <c r="I86" s="70">
        <v>0</v>
      </c>
      <c r="J86" s="70">
        <v>0</v>
      </c>
      <c r="K86" s="70">
        <v>0</v>
      </c>
      <c r="L86" s="70">
        <v>0</v>
      </c>
      <c r="M86" s="70">
        <v>0</v>
      </c>
    </row>
    <row r="87" spans="1:13" x14ac:dyDescent="0.3">
      <c r="A87" s="69" t="s">
        <v>170</v>
      </c>
      <c r="B87" s="70">
        <v>9061548</v>
      </c>
      <c r="C87" s="69" t="s">
        <v>203</v>
      </c>
      <c r="D87" s="70">
        <v>79667140</v>
      </c>
      <c r="E87" s="70">
        <v>172</v>
      </c>
      <c r="F87" s="70">
        <v>100</v>
      </c>
      <c r="G87" s="70">
        <v>0</v>
      </c>
      <c r="H87" s="70">
        <v>83</v>
      </c>
      <c r="I87" s="70">
        <v>0</v>
      </c>
      <c r="J87" s="70">
        <v>0</v>
      </c>
      <c r="K87" s="70">
        <v>0</v>
      </c>
      <c r="L87" s="70">
        <v>0</v>
      </c>
      <c r="M87" s="70">
        <v>189</v>
      </c>
    </row>
    <row r="88" spans="1:13" x14ac:dyDescent="0.3">
      <c r="A88" s="69" t="s">
        <v>170</v>
      </c>
      <c r="B88" s="70">
        <v>9061548</v>
      </c>
      <c r="C88" s="69" t="s">
        <v>242</v>
      </c>
      <c r="D88" s="70">
        <v>80018703</v>
      </c>
      <c r="E88" s="70">
        <v>0</v>
      </c>
      <c r="F88" s="70">
        <v>80</v>
      </c>
      <c r="G88" s="70">
        <v>0</v>
      </c>
      <c r="H88" s="70">
        <v>61</v>
      </c>
      <c r="I88" s="70">
        <v>0</v>
      </c>
      <c r="J88" s="70">
        <v>0</v>
      </c>
      <c r="K88" s="70">
        <v>0</v>
      </c>
      <c r="L88" s="70">
        <v>0</v>
      </c>
      <c r="M88" s="70">
        <v>19</v>
      </c>
    </row>
    <row r="89" spans="1:13" x14ac:dyDescent="0.3">
      <c r="A89" s="69" t="s">
        <v>170</v>
      </c>
      <c r="B89" s="70">
        <v>9061548</v>
      </c>
      <c r="C89" s="69" t="s">
        <v>211</v>
      </c>
      <c r="D89" s="70">
        <v>5950812</v>
      </c>
      <c r="E89" s="70">
        <v>0</v>
      </c>
      <c r="F89" s="70">
        <v>0</v>
      </c>
      <c r="G89" s="70">
        <v>0</v>
      </c>
      <c r="H89" s="70">
        <v>0</v>
      </c>
      <c r="I89" s="70">
        <v>0</v>
      </c>
      <c r="J89" s="70">
        <v>0</v>
      </c>
      <c r="K89" s="70">
        <v>0</v>
      </c>
      <c r="L89" s="70">
        <v>0</v>
      </c>
      <c r="M89" s="70">
        <v>0</v>
      </c>
    </row>
    <row r="90" spans="1:13" x14ac:dyDescent="0.3">
      <c r="A90" s="69" t="s">
        <v>170</v>
      </c>
      <c r="B90" s="70">
        <v>9061548</v>
      </c>
      <c r="C90" s="69" t="s">
        <v>262</v>
      </c>
      <c r="D90" s="70">
        <v>79052375</v>
      </c>
      <c r="E90" s="70">
        <v>0</v>
      </c>
      <c r="F90" s="70">
        <v>0</v>
      </c>
      <c r="G90" s="70">
        <v>0</v>
      </c>
      <c r="H90" s="70">
        <v>0</v>
      </c>
      <c r="I90" s="70">
        <v>0</v>
      </c>
      <c r="J90" s="70">
        <v>0</v>
      </c>
      <c r="K90" s="70">
        <v>0</v>
      </c>
      <c r="L90" s="70">
        <v>0</v>
      </c>
      <c r="M90" s="70">
        <v>0</v>
      </c>
    </row>
    <row r="91" spans="1:13" x14ac:dyDescent="0.3">
      <c r="A91" s="69" t="s">
        <v>170</v>
      </c>
      <c r="B91" s="70">
        <v>9061548</v>
      </c>
      <c r="C91" s="69" t="s">
        <v>244</v>
      </c>
      <c r="D91" s="70">
        <v>3825578</v>
      </c>
      <c r="E91" s="70">
        <v>11</v>
      </c>
      <c r="F91" s="70">
        <v>0</v>
      </c>
      <c r="G91" s="70">
        <v>0</v>
      </c>
      <c r="H91" s="70">
        <v>11</v>
      </c>
      <c r="I91" s="70">
        <v>0</v>
      </c>
      <c r="J91" s="70">
        <v>0</v>
      </c>
      <c r="K91" s="70">
        <v>0</v>
      </c>
      <c r="L91" s="70">
        <v>0</v>
      </c>
      <c r="M91" s="70">
        <v>0</v>
      </c>
    </row>
    <row r="92" spans="1:13" x14ac:dyDescent="0.3">
      <c r="A92" s="69" t="s">
        <v>170</v>
      </c>
      <c r="B92" s="70">
        <v>9061548</v>
      </c>
      <c r="C92" s="69" t="s">
        <v>245</v>
      </c>
      <c r="D92" s="70">
        <v>79637365</v>
      </c>
      <c r="E92" s="70">
        <v>1</v>
      </c>
      <c r="F92" s="70">
        <v>200</v>
      </c>
      <c r="G92" s="70">
        <v>0</v>
      </c>
      <c r="H92" s="70">
        <v>65</v>
      </c>
      <c r="I92" s="70">
        <v>0</v>
      </c>
      <c r="J92" s="70">
        <v>0</v>
      </c>
      <c r="K92" s="70">
        <v>0</v>
      </c>
      <c r="L92" s="70">
        <v>0</v>
      </c>
      <c r="M92" s="70">
        <v>136</v>
      </c>
    </row>
    <row r="93" spans="1:13" x14ac:dyDescent="0.3">
      <c r="A93" s="69" t="s">
        <v>170</v>
      </c>
      <c r="B93" s="70">
        <v>9061548</v>
      </c>
      <c r="C93" s="69" t="s">
        <v>247</v>
      </c>
      <c r="D93" s="70">
        <v>79987870</v>
      </c>
      <c r="E93" s="70">
        <v>3</v>
      </c>
      <c r="F93" s="70">
        <v>400</v>
      </c>
      <c r="G93" s="70">
        <v>0</v>
      </c>
      <c r="H93" s="70">
        <v>63</v>
      </c>
      <c r="I93" s="70">
        <v>0</v>
      </c>
      <c r="J93" s="70">
        <v>0</v>
      </c>
      <c r="K93" s="70">
        <v>0</v>
      </c>
      <c r="L93" s="70">
        <v>0</v>
      </c>
      <c r="M93" s="70">
        <v>340</v>
      </c>
    </row>
    <row r="94" spans="1:13" x14ac:dyDescent="0.3">
      <c r="A94" s="69" t="s">
        <v>170</v>
      </c>
      <c r="B94" s="70">
        <v>9061548</v>
      </c>
      <c r="C94" s="69" t="s">
        <v>246</v>
      </c>
      <c r="D94" s="70">
        <v>79706723</v>
      </c>
      <c r="E94" s="70">
        <v>0</v>
      </c>
      <c r="F94" s="70">
        <v>400</v>
      </c>
      <c r="G94" s="70">
        <v>0</v>
      </c>
      <c r="H94" s="70">
        <v>30</v>
      </c>
      <c r="I94" s="70">
        <v>0</v>
      </c>
      <c r="J94" s="70">
        <v>0</v>
      </c>
      <c r="K94" s="70">
        <v>0</v>
      </c>
      <c r="L94" s="70">
        <v>0</v>
      </c>
      <c r="M94" s="70">
        <v>370</v>
      </c>
    </row>
    <row r="95" spans="1:13" x14ac:dyDescent="0.3">
      <c r="A95" s="69" t="s">
        <v>170</v>
      </c>
      <c r="B95" s="70">
        <v>9061548</v>
      </c>
      <c r="C95" s="69" t="s">
        <v>204</v>
      </c>
      <c r="D95" s="70">
        <v>79641931</v>
      </c>
      <c r="E95" s="70">
        <v>0</v>
      </c>
      <c r="F95" s="70">
        <v>50</v>
      </c>
      <c r="G95" s="70">
        <v>0</v>
      </c>
      <c r="H95" s="70">
        <v>10</v>
      </c>
      <c r="I95" s="70">
        <v>0</v>
      </c>
      <c r="J95" s="70">
        <v>0</v>
      </c>
      <c r="K95" s="70">
        <v>0</v>
      </c>
      <c r="L95" s="70">
        <v>0</v>
      </c>
      <c r="M95" s="70">
        <v>40</v>
      </c>
    </row>
    <row r="96" spans="1:13" x14ac:dyDescent="0.3">
      <c r="A96" s="69" t="s">
        <v>170</v>
      </c>
      <c r="B96" s="70">
        <v>9061548</v>
      </c>
      <c r="C96" s="69" t="s">
        <v>259</v>
      </c>
      <c r="D96" s="70">
        <v>80938829</v>
      </c>
      <c r="E96" s="70">
        <v>0</v>
      </c>
      <c r="F96" s="70">
        <v>100</v>
      </c>
      <c r="G96" s="70">
        <v>0</v>
      </c>
      <c r="H96" s="70">
        <v>100</v>
      </c>
      <c r="I96" s="70">
        <v>0</v>
      </c>
      <c r="J96" s="70">
        <v>0</v>
      </c>
      <c r="K96" s="70">
        <v>0</v>
      </c>
      <c r="L96" s="70">
        <v>0</v>
      </c>
      <c r="M96" s="70">
        <v>0</v>
      </c>
    </row>
    <row r="97" spans="1:13" x14ac:dyDescent="0.3">
      <c r="A97" s="69" t="s">
        <v>170</v>
      </c>
      <c r="B97" s="70">
        <v>9061548</v>
      </c>
      <c r="C97" s="69" t="s">
        <v>260</v>
      </c>
      <c r="D97" s="70">
        <v>84950246</v>
      </c>
      <c r="E97" s="70">
        <v>0</v>
      </c>
      <c r="F97" s="70">
        <v>500</v>
      </c>
      <c r="G97" s="70">
        <v>0</v>
      </c>
      <c r="H97" s="70">
        <v>170</v>
      </c>
      <c r="I97" s="70">
        <v>0</v>
      </c>
      <c r="J97" s="70">
        <v>0</v>
      </c>
      <c r="K97" s="70">
        <v>0</v>
      </c>
      <c r="L97" s="70">
        <v>0</v>
      </c>
      <c r="M97" s="70">
        <v>330</v>
      </c>
    </row>
    <row r="98" spans="1:13" x14ac:dyDescent="0.3">
      <c r="A98" s="69" t="s">
        <v>170</v>
      </c>
      <c r="B98" s="70">
        <v>9061548</v>
      </c>
      <c r="C98" s="69" t="s">
        <v>263</v>
      </c>
      <c r="D98" s="70">
        <v>5972697</v>
      </c>
      <c r="E98" s="70">
        <v>3</v>
      </c>
      <c r="F98" s="70">
        <v>0</v>
      </c>
      <c r="G98" s="70">
        <v>0</v>
      </c>
      <c r="H98" s="70">
        <v>0</v>
      </c>
      <c r="I98" s="70">
        <v>0</v>
      </c>
      <c r="J98" s="70">
        <v>0</v>
      </c>
      <c r="K98" s="70">
        <v>0</v>
      </c>
      <c r="L98" s="70">
        <v>0</v>
      </c>
      <c r="M98" s="70">
        <v>3</v>
      </c>
    </row>
    <row r="99" spans="1:13" x14ac:dyDescent="0.3">
      <c r="A99" s="69" t="s">
        <v>170</v>
      </c>
      <c r="B99" s="70">
        <v>9061548</v>
      </c>
      <c r="C99" s="69" t="s">
        <v>250</v>
      </c>
      <c r="D99" s="70">
        <v>5955989</v>
      </c>
      <c r="E99" s="70">
        <v>6</v>
      </c>
      <c r="F99" s="70">
        <v>400</v>
      </c>
      <c r="G99" s="70">
        <v>0</v>
      </c>
      <c r="H99" s="70">
        <v>0</v>
      </c>
      <c r="I99" s="70">
        <v>0</v>
      </c>
      <c r="J99" s="70">
        <v>0</v>
      </c>
      <c r="K99" s="70">
        <v>0</v>
      </c>
      <c r="L99" s="70">
        <v>0</v>
      </c>
      <c r="M99" s="70">
        <v>406</v>
      </c>
    </row>
    <row r="100" spans="1:13" x14ac:dyDescent="0.3">
      <c r="A100" s="69" t="s">
        <v>170</v>
      </c>
      <c r="B100" s="70">
        <v>9061548</v>
      </c>
      <c r="C100" s="69" t="s">
        <v>249</v>
      </c>
      <c r="D100" s="70">
        <v>5966131</v>
      </c>
      <c r="E100" s="70">
        <v>34</v>
      </c>
      <c r="F100" s="70">
        <v>800</v>
      </c>
      <c r="G100" s="70">
        <v>0</v>
      </c>
      <c r="H100" s="70">
        <v>6</v>
      </c>
      <c r="I100" s="70">
        <v>0</v>
      </c>
      <c r="J100" s="70">
        <v>0</v>
      </c>
      <c r="K100" s="70">
        <v>0</v>
      </c>
      <c r="L100" s="70">
        <v>0</v>
      </c>
      <c r="M100" s="70">
        <v>828</v>
      </c>
    </row>
    <row r="101" spans="1:13" x14ac:dyDescent="0.3">
      <c r="A101" s="69" t="s">
        <v>170</v>
      </c>
      <c r="B101" s="70">
        <v>9061548</v>
      </c>
      <c r="C101" s="69" t="s">
        <v>248</v>
      </c>
      <c r="D101" s="70">
        <v>5994151</v>
      </c>
      <c r="E101" s="70">
        <v>0</v>
      </c>
      <c r="F101" s="70">
        <v>250</v>
      </c>
      <c r="G101" s="70">
        <v>0</v>
      </c>
      <c r="H101" s="70">
        <v>0</v>
      </c>
      <c r="I101" s="70">
        <v>0</v>
      </c>
      <c r="J101" s="70">
        <v>0</v>
      </c>
      <c r="K101" s="70">
        <v>0</v>
      </c>
      <c r="L101" s="70">
        <v>0</v>
      </c>
      <c r="M101" s="70">
        <v>250</v>
      </c>
    </row>
    <row r="102" spans="1:13" x14ac:dyDescent="0.3">
      <c r="A102" s="69" t="s">
        <v>170</v>
      </c>
      <c r="B102" s="70">
        <v>9061548</v>
      </c>
      <c r="C102" s="69" t="s">
        <v>286</v>
      </c>
      <c r="D102" s="70">
        <v>12399903</v>
      </c>
      <c r="E102" s="70">
        <v>0</v>
      </c>
      <c r="F102" s="70">
        <v>126</v>
      </c>
      <c r="G102" s="70">
        <v>0</v>
      </c>
      <c r="H102" s="70">
        <v>14</v>
      </c>
      <c r="I102" s="70">
        <v>0</v>
      </c>
      <c r="J102" s="70">
        <v>0</v>
      </c>
      <c r="K102" s="70">
        <v>0</v>
      </c>
      <c r="L102" s="70">
        <v>0</v>
      </c>
      <c r="M102" s="70">
        <v>112</v>
      </c>
    </row>
    <row r="103" spans="1:13" x14ac:dyDescent="0.3">
      <c r="A103" s="69" t="s">
        <v>170</v>
      </c>
      <c r="B103" s="70">
        <v>9061548</v>
      </c>
      <c r="C103" s="69" t="s">
        <v>287</v>
      </c>
      <c r="D103" s="70">
        <v>12399904</v>
      </c>
      <c r="E103" s="70">
        <v>0</v>
      </c>
      <c r="F103" s="70">
        <v>144</v>
      </c>
      <c r="G103" s="70">
        <v>0</v>
      </c>
      <c r="H103" s="70">
        <v>40</v>
      </c>
      <c r="I103" s="70">
        <v>0</v>
      </c>
      <c r="J103" s="70">
        <v>0</v>
      </c>
      <c r="K103" s="70">
        <v>0</v>
      </c>
      <c r="L103" s="70">
        <v>0</v>
      </c>
      <c r="M103" s="70">
        <v>104</v>
      </c>
    </row>
    <row r="104" spans="1:13" x14ac:dyDescent="0.3">
      <c r="A104" s="69" t="s">
        <v>170</v>
      </c>
      <c r="B104" s="70">
        <v>9061548</v>
      </c>
      <c r="C104" s="69" t="s">
        <v>288</v>
      </c>
      <c r="D104" s="70">
        <v>12445738</v>
      </c>
      <c r="E104" s="70">
        <v>0</v>
      </c>
      <c r="F104" s="70">
        <v>0</v>
      </c>
      <c r="G104" s="70">
        <v>0</v>
      </c>
      <c r="H104" s="70">
        <v>0</v>
      </c>
      <c r="I104" s="70">
        <v>0</v>
      </c>
      <c r="J104" s="70">
        <v>0</v>
      </c>
      <c r="K104" s="70">
        <v>0</v>
      </c>
      <c r="L104" s="70">
        <v>0</v>
      </c>
      <c r="M104" s="70">
        <v>0</v>
      </c>
    </row>
    <row r="105" spans="1:13" x14ac:dyDescent="0.3">
      <c r="A105" s="69" t="s">
        <v>170</v>
      </c>
      <c r="B105" s="70">
        <v>9061548</v>
      </c>
      <c r="C105" s="69" t="s">
        <v>280</v>
      </c>
      <c r="D105" s="70">
        <v>12759850</v>
      </c>
      <c r="E105" s="70">
        <v>0</v>
      </c>
      <c r="F105" s="70">
        <v>49</v>
      </c>
      <c r="G105" s="70">
        <v>0</v>
      </c>
      <c r="H105" s="70">
        <v>0</v>
      </c>
      <c r="I105" s="70">
        <v>0</v>
      </c>
      <c r="J105" s="70">
        <v>0</v>
      </c>
      <c r="K105" s="70">
        <v>0</v>
      </c>
      <c r="L105" s="70">
        <v>0</v>
      </c>
      <c r="M105" s="70">
        <v>49</v>
      </c>
    </row>
    <row r="106" spans="1:13" x14ac:dyDescent="0.3">
      <c r="A106" s="69" t="s">
        <v>170</v>
      </c>
      <c r="B106" s="70">
        <v>9061548</v>
      </c>
      <c r="C106" s="69" t="s">
        <v>281</v>
      </c>
      <c r="D106" s="70">
        <v>11083122</v>
      </c>
      <c r="E106" s="70">
        <v>0</v>
      </c>
      <c r="F106" s="70">
        <v>144</v>
      </c>
      <c r="G106" s="70">
        <v>0</v>
      </c>
      <c r="H106" s="70">
        <v>8</v>
      </c>
      <c r="I106" s="70">
        <v>0</v>
      </c>
      <c r="J106" s="70">
        <v>0</v>
      </c>
      <c r="K106" s="70">
        <v>0</v>
      </c>
      <c r="L106" s="70">
        <v>0</v>
      </c>
      <c r="M106" s="70">
        <v>136</v>
      </c>
    </row>
    <row r="107" spans="1:13" x14ac:dyDescent="0.3">
      <c r="A107" s="69" t="s">
        <v>170</v>
      </c>
      <c r="B107" s="70">
        <v>9061548</v>
      </c>
      <c r="C107" s="69" t="s">
        <v>223</v>
      </c>
      <c r="D107" s="70">
        <v>3823311</v>
      </c>
      <c r="E107" s="70">
        <v>0</v>
      </c>
      <c r="F107" s="70">
        <v>0</v>
      </c>
      <c r="G107" s="70">
        <v>0</v>
      </c>
      <c r="H107" s="70">
        <v>0</v>
      </c>
      <c r="I107" s="70">
        <v>0</v>
      </c>
      <c r="J107" s="70">
        <v>0</v>
      </c>
      <c r="K107" s="70">
        <v>0</v>
      </c>
      <c r="L107" s="70">
        <v>0</v>
      </c>
      <c r="M107" s="70">
        <v>0</v>
      </c>
    </row>
    <row r="108" spans="1:13" x14ac:dyDescent="0.3">
      <c r="A108" s="69" t="s">
        <v>170</v>
      </c>
      <c r="B108" s="70">
        <v>9061548</v>
      </c>
      <c r="C108" s="69" t="s">
        <v>282</v>
      </c>
      <c r="D108" s="70">
        <v>6103692</v>
      </c>
      <c r="E108" s="70">
        <v>0</v>
      </c>
      <c r="F108" s="70">
        <v>50</v>
      </c>
      <c r="G108" s="70">
        <v>0</v>
      </c>
      <c r="H108" s="70">
        <v>0</v>
      </c>
      <c r="I108" s="70">
        <v>0</v>
      </c>
      <c r="J108" s="70">
        <v>0</v>
      </c>
      <c r="K108" s="70">
        <v>0</v>
      </c>
      <c r="L108" s="70">
        <v>0</v>
      </c>
      <c r="M108" s="70">
        <v>50</v>
      </c>
    </row>
    <row r="109" spans="1:13" x14ac:dyDescent="0.3">
      <c r="A109" s="69" t="s">
        <v>170</v>
      </c>
      <c r="B109" s="70">
        <v>9061548</v>
      </c>
      <c r="C109" s="69" t="s">
        <v>261</v>
      </c>
      <c r="D109" s="70">
        <v>3823281</v>
      </c>
      <c r="E109" s="70">
        <v>29</v>
      </c>
      <c r="F109" s="70">
        <v>0</v>
      </c>
      <c r="G109" s="70">
        <v>0</v>
      </c>
      <c r="H109" s="70">
        <v>2</v>
      </c>
      <c r="I109" s="70">
        <v>0</v>
      </c>
      <c r="J109" s="70">
        <v>0</v>
      </c>
      <c r="K109" s="70">
        <v>0</v>
      </c>
      <c r="L109" s="70">
        <v>0</v>
      </c>
      <c r="M109" s="70">
        <v>27</v>
      </c>
    </row>
    <row r="110" spans="1:13" x14ac:dyDescent="0.3">
      <c r="A110" s="69" t="s">
        <v>170</v>
      </c>
      <c r="B110" s="70">
        <v>9061548</v>
      </c>
      <c r="C110" s="69" t="s">
        <v>290</v>
      </c>
      <c r="D110" s="70">
        <v>10173669</v>
      </c>
      <c r="E110" s="70">
        <v>4</v>
      </c>
      <c r="F110" s="70">
        <v>0</v>
      </c>
      <c r="G110" s="70">
        <v>0</v>
      </c>
      <c r="H110" s="70">
        <v>0</v>
      </c>
      <c r="I110" s="70">
        <v>0</v>
      </c>
      <c r="J110" s="70">
        <v>0</v>
      </c>
      <c r="K110" s="70">
        <v>0</v>
      </c>
      <c r="L110" s="70">
        <v>0</v>
      </c>
      <c r="M110" s="70">
        <v>4</v>
      </c>
    </row>
    <row r="111" spans="1:13" x14ac:dyDescent="0.3">
      <c r="A111" s="69" t="s">
        <v>170</v>
      </c>
      <c r="B111" s="70">
        <v>9061548</v>
      </c>
      <c r="C111" s="69" t="s">
        <v>291</v>
      </c>
      <c r="D111" s="70">
        <v>10173668</v>
      </c>
      <c r="E111" s="70">
        <v>166</v>
      </c>
      <c r="F111" s="70">
        <v>480</v>
      </c>
      <c r="G111" s="70">
        <v>0</v>
      </c>
      <c r="H111" s="70">
        <v>462</v>
      </c>
      <c r="I111" s="70">
        <v>0</v>
      </c>
      <c r="J111" s="70">
        <v>0</v>
      </c>
      <c r="K111" s="70">
        <v>0</v>
      </c>
      <c r="L111" s="70">
        <v>0</v>
      </c>
      <c r="M111" s="70">
        <v>184</v>
      </c>
    </row>
    <row r="112" spans="1:13" x14ac:dyDescent="0.3">
      <c r="A112" s="69" t="s">
        <v>170</v>
      </c>
      <c r="B112" s="70">
        <v>9061548</v>
      </c>
      <c r="C112" s="69" t="s">
        <v>289</v>
      </c>
      <c r="D112" s="70">
        <v>10173667</v>
      </c>
      <c r="E112" s="70">
        <v>4831</v>
      </c>
      <c r="F112" s="70">
        <v>1750</v>
      </c>
      <c r="G112" s="70">
        <v>0</v>
      </c>
      <c r="H112" s="70">
        <v>5862</v>
      </c>
      <c r="I112" s="70">
        <v>0</v>
      </c>
      <c r="J112" s="70">
        <v>0</v>
      </c>
      <c r="K112" s="70">
        <v>0</v>
      </c>
      <c r="L112" s="70">
        <v>0</v>
      </c>
      <c r="M112" s="70">
        <v>719</v>
      </c>
    </row>
    <row r="113" spans="1:13" x14ac:dyDescent="0.3">
      <c r="A113" s="69" t="s">
        <v>170</v>
      </c>
      <c r="B113" s="70">
        <v>9061548</v>
      </c>
      <c r="C113" s="69" t="s">
        <v>243</v>
      </c>
      <c r="D113" s="70">
        <v>5962667</v>
      </c>
      <c r="E113" s="70">
        <v>8</v>
      </c>
      <c r="F113" s="70">
        <v>0</v>
      </c>
      <c r="G113" s="70">
        <v>0</v>
      </c>
      <c r="H113" s="70">
        <v>0</v>
      </c>
      <c r="I113" s="70">
        <v>0</v>
      </c>
      <c r="J113" s="70">
        <v>0</v>
      </c>
      <c r="K113" s="70">
        <v>0</v>
      </c>
      <c r="L113" s="70">
        <v>0</v>
      </c>
      <c r="M113" s="70">
        <v>8</v>
      </c>
    </row>
    <row r="114" spans="1:13" x14ac:dyDescent="0.3">
      <c r="A114" s="71" t="s">
        <v>205</v>
      </c>
      <c r="B114" s="69"/>
      <c r="C114" s="69"/>
      <c r="D114" s="69"/>
      <c r="E114" s="70">
        <v>10249</v>
      </c>
      <c r="F114" s="70">
        <v>21418</v>
      </c>
      <c r="G114" s="70">
        <v>0</v>
      </c>
      <c r="H114" s="70">
        <v>9661</v>
      </c>
      <c r="I114" s="70">
        <v>0</v>
      </c>
      <c r="J114" s="70">
        <v>0</v>
      </c>
      <c r="K114" s="70">
        <v>0</v>
      </c>
      <c r="L114" s="70">
        <v>0</v>
      </c>
      <c r="M114" s="70">
        <v>22006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05"/>
  <sheetViews>
    <sheetView topLeftCell="A77" workbookViewId="0">
      <selection activeCell="L84" sqref="L84"/>
    </sheetView>
  </sheetViews>
  <sheetFormatPr defaultRowHeight="14.4" x14ac:dyDescent="0.3"/>
  <sheetData>
    <row r="1" spans="1:3" x14ac:dyDescent="0.3">
      <c r="A1" t="s">
        <v>38</v>
      </c>
      <c r="B1">
        <f>VLOOKUP(A1,'[2]Product Master Sheet'!$B:$F,5,0)</f>
        <v>13</v>
      </c>
      <c r="C1">
        <v>25</v>
      </c>
    </row>
    <row r="2" spans="1:3" x14ac:dyDescent="0.3">
      <c r="A2" t="s">
        <v>251</v>
      </c>
      <c r="B2" s="56">
        <f>VLOOKUP(A2,'[2]Product Master Sheet'!$B:$F,5,0)</f>
        <v>14</v>
      </c>
      <c r="C2">
        <v>27</v>
      </c>
    </row>
    <row r="3" spans="1:3" x14ac:dyDescent="0.3">
      <c r="A3" t="s">
        <v>252</v>
      </c>
      <c r="B3" s="56">
        <f>VLOOKUP(A3,'[2]Product Master Sheet'!$B:$F,5,0)</f>
        <v>15</v>
      </c>
      <c r="C3">
        <v>65</v>
      </c>
    </row>
    <row r="4" spans="1:3" x14ac:dyDescent="0.3">
      <c r="A4" t="s">
        <v>171</v>
      </c>
      <c r="B4" s="56">
        <f>VLOOKUP(A4,'[2]Product Master Sheet'!$B:$F,5,0)</f>
        <v>16</v>
      </c>
      <c r="C4">
        <v>232</v>
      </c>
    </row>
    <row r="5" spans="1:3" x14ac:dyDescent="0.3">
      <c r="A5" t="s">
        <v>207</v>
      </c>
      <c r="B5" s="56">
        <f>VLOOKUP(A5,'[2]Product Master Sheet'!$B:$F,5,0)</f>
        <v>30</v>
      </c>
      <c r="C5">
        <v>0</v>
      </c>
    </row>
    <row r="6" spans="1:3" x14ac:dyDescent="0.3">
      <c r="A6" t="s">
        <v>213</v>
      </c>
      <c r="B6" s="56">
        <f>VLOOKUP(A6,'[2]Product Master Sheet'!$B:$F,5,0)</f>
        <v>31</v>
      </c>
      <c r="C6">
        <v>0</v>
      </c>
    </row>
    <row r="7" spans="1:3" x14ac:dyDescent="0.3">
      <c r="A7" t="s">
        <v>214</v>
      </c>
      <c r="B7" s="56">
        <f>VLOOKUP(A7,'[2]Product Master Sheet'!$B:$F,5,0)</f>
        <v>33</v>
      </c>
      <c r="C7">
        <v>0</v>
      </c>
    </row>
    <row r="8" spans="1:3" x14ac:dyDescent="0.3">
      <c r="A8" t="s">
        <v>215</v>
      </c>
      <c r="B8" s="56">
        <f>VLOOKUP(A8,'[2]Product Master Sheet'!$B:$F,5,0)</f>
        <v>34</v>
      </c>
      <c r="C8">
        <v>0</v>
      </c>
    </row>
    <row r="9" spans="1:3" x14ac:dyDescent="0.3">
      <c r="A9" t="s">
        <v>212</v>
      </c>
      <c r="B9" s="56">
        <f>VLOOKUP(A9,'[2]Product Master Sheet'!$B:$F,5,0)</f>
        <v>35</v>
      </c>
      <c r="C9">
        <v>0</v>
      </c>
    </row>
    <row r="10" spans="1:3" x14ac:dyDescent="0.3">
      <c r="A10" t="s">
        <v>216</v>
      </c>
      <c r="B10" s="56">
        <f>VLOOKUP(A10,'[2]Product Master Sheet'!$B:$F,5,0)</f>
        <v>39</v>
      </c>
      <c r="C10">
        <v>21</v>
      </c>
    </row>
    <row r="11" spans="1:3" x14ac:dyDescent="0.3">
      <c r="A11" t="s">
        <v>218</v>
      </c>
      <c r="B11" s="56">
        <f>VLOOKUP(A11,'[2]Product Master Sheet'!$B:$F,5,0)</f>
        <v>40</v>
      </c>
      <c r="C11">
        <v>60</v>
      </c>
    </row>
    <row r="12" spans="1:3" x14ac:dyDescent="0.3">
      <c r="A12" t="s">
        <v>217</v>
      </c>
      <c r="B12" s="56">
        <f>VLOOKUP(A12,'[2]Product Master Sheet'!$B:$F,5,0)</f>
        <v>41</v>
      </c>
      <c r="C12">
        <v>188</v>
      </c>
    </row>
    <row r="13" spans="1:3" x14ac:dyDescent="0.3">
      <c r="A13" t="s">
        <v>172</v>
      </c>
      <c r="B13" s="56">
        <f>VLOOKUP(A13,'[2]Product Master Sheet'!$B:$F,5,0)</f>
        <v>42</v>
      </c>
      <c r="C13">
        <v>172</v>
      </c>
    </row>
    <row r="14" spans="1:3" x14ac:dyDescent="0.3">
      <c r="A14" t="s">
        <v>173</v>
      </c>
      <c r="B14" s="56">
        <f>VLOOKUP(A14,'[2]Product Master Sheet'!$B:$F,5,0)</f>
        <v>43</v>
      </c>
      <c r="C14">
        <v>20</v>
      </c>
    </row>
    <row r="15" spans="1:3" x14ac:dyDescent="0.3">
      <c r="A15" t="s">
        <v>174</v>
      </c>
      <c r="B15" s="56">
        <f>VLOOKUP(A15,'[2]Product Master Sheet'!$B:$F,5,0)</f>
        <v>44</v>
      </c>
      <c r="C15">
        <v>11</v>
      </c>
    </row>
    <row r="16" spans="1:3" x14ac:dyDescent="0.3">
      <c r="A16" t="s">
        <v>175</v>
      </c>
      <c r="B16" s="56">
        <f>VLOOKUP(A16,'[2]Product Master Sheet'!$B:$F,5,0)</f>
        <v>45</v>
      </c>
      <c r="C16">
        <v>0</v>
      </c>
    </row>
    <row r="17" spans="1:3" x14ac:dyDescent="0.3">
      <c r="A17" t="s">
        <v>219</v>
      </c>
      <c r="B17" s="56">
        <f>VLOOKUP(A17,'[2]Product Master Sheet'!$B:$F,5,0)</f>
        <v>111</v>
      </c>
      <c r="C17">
        <v>115</v>
      </c>
    </row>
    <row r="18" spans="1:3" x14ac:dyDescent="0.3">
      <c r="A18" t="s">
        <v>221</v>
      </c>
      <c r="B18" s="56">
        <f>VLOOKUP(A18,'[2]Product Master Sheet'!$B:$F,5,0)</f>
        <v>112</v>
      </c>
      <c r="C18">
        <v>0</v>
      </c>
    </row>
    <row r="19" spans="1:3" x14ac:dyDescent="0.3">
      <c r="A19" t="s">
        <v>176</v>
      </c>
      <c r="B19" s="56">
        <f>VLOOKUP(A19,'[2]Product Master Sheet'!$B:$F,5,0)</f>
        <v>114</v>
      </c>
      <c r="C19">
        <v>24</v>
      </c>
    </row>
    <row r="20" spans="1:3" x14ac:dyDescent="0.3">
      <c r="A20" t="s">
        <v>220</v>
      </c>
      <c r="B20" s="56">
        <f>VLOOKUP(A20,'[2]Product Master Sheet'!$B:$F,5,0)</f>
        <v>115</v>
      </c>
      <c r="C20">
        <v>0</v>
      </c>
    </row>
    <row r="21" spans="1:3" x14ac:dyDescent="0.3">
      <c r="A21" t="s">
        <v>177</v>
      </c>
      <c r="B21" s="56">
        <f>VLOOKUP(A21,'[2]Product Master Sheet'!$B:$F,5,0)</f>
        <v>116</v>
      </c>
      <c r="C21">
        <v>25</v>
      </c>
    </row>
    <row r="22" spans="1:3" x14ac:dyDescent="0.3">
      <c r="A22" t="s">
        <v>222</v>
      </c>
      <c r="B22" s="56">
        <f>VLOOKUP(A22,'[2]Product Master Sheet'!$B:$F,5,0)</f>
        <v>118</v>
      </c>
      <c r="C22">
        <v>5</v>
      </c>
    </row>
    <row r="23" spans="1:3" x14ac:dyDescent="0.3">
      <c r="A23" t="s">
        <v>178</v>
      </c>
      <c r="B23" s="56">
        <f>VLOOKUP(A23,'[2]Product Master Sheet'!$B:$F,5,0)</f>
        <v>120</v>
      </c>
      <c r="C23">
        <v>114</v>
      </c>
    </row>
    <row r="24" spans="1:3" x14ac:dyDescent="0.3">
      <c r="A24" t="s">
        <v>179</v>
      </c>
      <c r="B24" s="56">
        <f>VLOOKUP(A24,'[2]Product Master Sheet'!$B:$F,5,0)</f>
        <v>121</v>
      </c>
      <c r="C24">
        <v>0</v>
      </c>
    </row>
    <row r="25" spans="1:3" x14ac:dyDescent="0.3">
      <c r="A25" t="s">
        <v>180</v>
      </c>
      <c r="B25" s="56">
        <f>VLOOKUP(A25,'[2]Product Master Sheet'!$B:$F,5,0)</f>
        <v>138</v>
      </c>
      <c r="C25">
        <v>0</v>
      </c>
    </row>
    <row r="26" spans="1:3" x14ac:dyDescent="0.3">
      <c r="A26" t="s">
        <v>181</v>
      </c>
      <c r="B26" s="56">
        <f>VLOOKUP(A26,'[2]Product Master Sheet'!$B:$F,5,0)</f>
        <v>139</v>
      </c>
      <c r="C26">
        <v>65</v>
      </c>
    </row>
    <row r="27" spans="1:3" x14ac:dyDescent="0.3">
      <c r="A27" t="s">
        <v>182</v>
      </c>
      <c r="B27" s="56">
        <f>VLOOKUP(A27,'[2]Product Master Sheet'!$B:$F,5,0)</f>
        <v>142</v>
      </c>
      <c r="C27">
        <v>38</v>
      </c>
    </row>
    <row r="28" spans="1:3" x14ac:dyDescent="0.3">
      <c r="A28" t="s">
        <v>183</v>
      </c>
      <c r="B28" s="56">
        <f>VLOOKUP(A28,'[2]Product Master Sheet'!$B:$F,5,0)</f>
        <v>143</v>
      </c>
      <c r="C28">
        <v>16</v>
      </c>
    </row>
    <row r="29" spans="1:3" x14ac:dyDescent="0.3">
      <c r="A29" t="s">
        <v>184</v>
      </c>
      <c r="B29" s="56">
        <f>VLOOKUP(A29,'[2]Product Master Sheet'!$B:$F,5,0)</f>
        <v>144</v>
      </c>
      <c r="C29">
        <v>122</v>
      </c>
    </row>
    <row r="30" spans="1:3" x14ac:dyDescent="0.3">
      <c r="A30" t="s">
        <v>253</v>
      </c>
      <c r="B30" s="56">
        <f>VLOOKUP(A30,'[2]Product Master Sheet'!$B:$F,5,0)</f>
        <v>145</v>
      </c>
      <c r="C30">
        <v>18</v>
      </c>
    </row>
    <row r="31" spans="1:3" x14ac:dyDescent="0.3">
      <c r="A31" t="s">
        <v>185</v>
      </c>
      <c r="B31" s="56">
        <f>VLOOKUP(A31,'[2]Product Master Sheet'!$B:$F,5,0)</f>
        <v>146</v>
      </c>
      <c r="C31">
        <v>32</v>
      </c>
    </row>
    <row r="32" spans="1:3" x14ac:dyDescent="0.3">
      <c r="A32" t="s">
        <v>254</v>
      </c>
      <c r="B32" s="56">
        <f>VLOOKUP(A32,'[2]Product Master Sheet'!$B:$F,5,0)</f>
        <v>148</v>
      </c>
      <c r="C32">
        <v>8</v>
      </c>
    </row>
    <row r="33" spans="1:3" x14ac:dyDescent="0.3">
      <c r="A33" t="s">
        <v>284</v>
      </c>
      <c r="B33" s="56">
        <f>VLOOKUP(A33,'[2]Product Master Sheet'!$B:$F,5,0)</f>
        <v>151</v>
      </c>
      <c r="C33">
        <v>0</v>
      </c>
    </row>
    <row r="34" spans="1:3" x14ac:dyDescent="0.3">
      <c r="A34" t="s">
        <v>283</v>
      </c>
      <c r="B34" s="56">
        <f>VLOOKUP(A34,'[2]Product Master Sheet'!$B:$F,5,0)</f>
        <v>152</v>
      </c>
      <c r="C34">
        <v>50</v>
      </c>
    </row>
    <row r="35" spans="1:3" x14ac:dyDescent="0.3">
      <c r="A35" t="s">
        <v>186</v>
      </c>
      <c r="B35" s="56">
        <f>VLOOKUP(A35,'[2]Product Master Sheet'!$B:$F,5,0)</f>
        <v>164</v>
      </c>
      <c r="C35">
        <v>0</v>
      </c>
    </row>
    <row r="36" spans="1:3" x14ac:dyDescent="0.3">
      <c r="A36" t="s">
        <v>187</v>
      </c>
      <c r="B36" s="56">
        <f>VLOOKUP(A36,'[2]Product Master Sheet'!$B:$F,5,0)</f>
        <v>165</v>
      </c>
      <c r="C36">
        <v>0</v>
      </c>
    </row>
    <row r="37" spans="1:3" x14ac:dyDescent="0.3">
      <c r="A37" t="s">
        <v>188</v>
      </c>
      <c r="B37" s="56">
        <f>VLOOKUP(A37,'[2]Product Master Sheet'!$B:$F,5,0)</f>
        <v>175</v>
      </c>
      <c r="C37">
        <v>109</v>
      </c>
    </row>
    <row r="38" spans="1:3" x14ac:dyDescent="0.3">
      <c r="A38" t="s">
        <v>224</v>
      </c>
      <c r="B38" s="56">
        <f>VLOOKUP(A38,'[2]Product Master Sheet'!$B:$F,5,0)</f>
        <v>177</v>
      </c>
      <c r="C38">
        <v>0</v>
      </c>
    </row>
    <row r="39" spans="1:3" x14ac:dyDescent="0.3">
      <c r="A39" t="s">
        <v>255</v>
      </c>
      <c r="B39" s="56">
        <f>VLOOKUP(A39,'[2]Product Master Sheet'!$B:$F,5,0)</f>
        <v>178</v>
      </c>
      <c r="C39">
        <v>0</v>
      </c>
    </row>
    <row r="40" spans="1:3" x14ac:dyDescent="0.3">
      <c r="A40" t="s">
        <v>226</v>
      </c>
      <c r="B40" s="56">
        <f>VLOOKUP(A40,'[2]Product Master Sheet'!$B:$F,5,0)</f>
        <v>179</v>
      </c>
      <c r="C40">
        <v>0</v>
      </c>
    </row>
    <row r="41" spans="1:3" x14ac:dyDescent="0.3">
      <c r="A41" t="s">
        <v>225</v>
      </c>
      <c r="B41" s="56">
        <f>VLOOKUP(A41,'[2]Product Master Sheet'!$B:$F,5,0)</f>
        <v>181</v>
      </c>
      <c r="C41">
        <v>1</v>
      </c>
    </row>
    <row r="42" spans="1:3" x14ac:dyDescent="0.3">
      <c r="A42" t="s">
        <v>189</v>
      </c>
      <c r="B42" s="56">
        <f>VLOOKUP(A42,'[2]Product Master Sheet'!$B:$F,5,0)</f>
        <v>182</v>
      </c>
      <c r="C42">
        <v>41</v>
      </c>
    </row>
    <row r="43" spans="1:3" x14ac:dyDescent="0.3">
      <c r="A43" t="s">
        <v>285</v>
      </c>
      <c r="B43" s="56">
        <f>VLOOKUP(A43,'[2]Product Master Sheet'!$B:$F,5,0)</f>
        <v>195</v>
      </c>
      <c r="C43">
        <v>0</v>
      </c>
    </row>
    <row r="44" spans="1:3" x14ac:dyDescent="0.3">
      <c r="A44" t="s">
        <v>190</v>
      </c>
      <c r="B44" s="56">
        <f>VLOOKUP(A44,'[2]Product Master Sheet'!$B:$F,5,0)</f>
        <v>199</v>
      </c>
      <c r="C44">
        <v>2360</v>
      </c>
    </row>
    <row r="45" spans="1:3" x14ac:dyDescent="0.3">
      <c r="A45" t="s">
        <v>227</v>
      </c>
      <c r="B45" s="56">
        <f>VLOOKUP(A45,'[2]Product Master Sheet'!$B:$F,5,0)</f>
        <v>202</v>
      </c>
      <c r="C45">
        <v>0</v>
      </c>
    </row>
    <row r="46" spans="1:3" x14ac:dyDescent="0.3">
      <c r="A46" t="s">
        <v>229</v>
      </c>
      <c r="B46" s="56">
        <f>VLOOKUP(A46,'[2]Product Master Sheet'!$B:$F,5,0)</f>
        <v>204</v>
      </c>
      <c r="C46">
        <v>5</v>
      </c>
    </row>
    <row r="47" spans="1:3" x14ac:dyDescent="0.3">
      <c r="A47" t="s">
        <v>230</v>
      </c>
      <c r="B47" s="56">
        <f>VLOOKUP(A47,'[2]Product Master Sheet'!$B:$F,5,0)</f>
        <v>205</v>
      </c>
      <c r="C47">
        <v>230</v>
      </c>
    </row>
    <row r="48" spans="1:3" x14ac:dyDescent="0.3">
      <c r="A48" t="s">
        <v>231</v>
      </c>
      <c r="B48" s="56">
        <f>VLOOKUP(A48,'[2]Product Master Sheet'!$B:$F,5,0)</f>
        <v>206</v>
      </c>
      <c r="C48">
        <v>57</v>
      </c>
    </row>
    <row r="49" spans="1:3" x14ac:dyDescent="0.3">
      <c r="A49" t="s">
        <v>228</v>
      </c>
      <c r="B49" s="56">
        <f>VLOOKUP(A49,'[2]Product Master Sheet'!$B:$F,5,0)</f>
        <v>207</v>
      </c>
      <c r="C49">
        <v>0</v>
      </c>
    </row>
    <row r="50" spans="1:3" x14ac:dyDescent="0.3">
      <c r="A50" t="s">
        <v>191</v>
      </c>
      <c r="B50" s="56">
        <f>VLOOKUP(A50,'[2]Product Master Sheet'!$B:$F,5,0)</f>
        <v>210</v>
      </c>
      <c r="C50">
        <v>103</v>
      </c>
    </row>
    <row r="51" spans="1:3" x14ac:dyDescent="0.3">
      <c r="A51" t="s">
        <v>232</v>
      </c>
      <c r="B51" s="56">
        <f>VLOOKUP(A51,'[2]Product Master Sheet'!$B:$F,5,0)</f>
        <v>211</v>
      </c>
      <c r="C51">
        <v>1</v>
      </c>
    </row>
    <row r="52" spans="1:3" x14ac:dyDescent="0.3">
      <c r="A52" t="s">
        <v>192</v>
      </c>
      <c r="B52" s="56">
        <f>VLOOKUP(A52,'[2]Product Master Sheet'!$B:$F,5,0)</f>
        <v>212</v>
      </c>
      <c r="C52">
        <v>85</v>
      </c>
    </row>
    <row r="53" spans="1:3" x14ac:dyDescent="0.3">
      <c r="A53" t="s">
        <v>256</v>
      </c>
      <c r="B53" s="56">
        <f>VLOOKUP(A53,'[2]Product Master Sheet'!$B:$F,5,0)</f>
        <v>225</v>
      </c>
      <c r="C53">
        <v>0</v>
      </c>
    </row>
    <row r="54" spans="1:3" x14ac:dyDescent="0.3">
      <c r="A54" t="s">
        <v>193</v>
      </c>
      <c r="B54" s="56">
        <f>VLOOKUP(A54,'[2]Product Master Sheet'!$B:$F,5,0)</f>
        <v>226</v>
      </c>
      <c r="C54">
        <v>0</v>
      </c>
    </row>
    <row r="55" spans="1:3" x14ac:dyDescent="0.3">
      <c r="A55" t="s">
        <v>208</v>
      </c>
      <c r="B55" s="56">
        <f>VLOOKUP(A55,'[2]Product Master Sheet'!$B:$F,5,0)</f>
        <v>228</v>
      </c>
      <c r="C55">
        <v>0</v>
      </c>
    </row>
    <row r="56" spans="1:3" x14ac:dyDescent="0.3">
      <c r="A56" t="s">
        <v>233</v>
      </c>
      <c r="B56" s="56">
        <f>VLOOKUP(A56,'[2]Product Master Sheet'!$B:$F,5,0)</f>
        <v>233</v>
      </c>
      <c r="C56">
        <v>0</v>
      </c>
    </row>
    <row r="57" spans="1:3" x14ac:dyDescent="0.3">
      <c r="A57" t="s">
        <v>257</v>
      </c>
      <c r="B57" s="56">
        <f>VLOOKUP(A57,'[2]Product Master Sheet'!$B:$F,5,0)</f>
        <v>271</v>
      </c>
      <c r="C57">
        <v>0</v>
      </c>
    </row>
    <row r="58" spans="1:3" x14ac:dyDescent="0.3">
      <c r="A58" t="s">
        <v>235</v>
      </c>
      <c r="B58" s="56">
        <f>VLOOKUP(A58,'[2]Product Master Sheet'!$B:$F,5,0)</f>
        <v>273</v>
      </c>
      <c r="C58">
        <v>26</v>
      </c>
    </row>
    <row r="59" spans="1:3" x14ac:dyDescent="0.3">
      <c r="A59" t="s">
        <v>234</v>
      </c>
      <c r="B59" s="56">
        <f>VLOOKUP(A59,'[2]Product Master Sheet'!$B:$F,5,0)</f>
        <v>274</v>
      </c>
      <c r="C59">
        <v>0</v>
      </c>
    </row>
    <row r="60" spans="1:3" x14ac:dyDescent="0.3">
      <c r="A60" t="s">
        <v>206</v>
      </c>
      <c r="B60" s="56">
        <f>VLOOKUP(A60,'[2]Product Master Sheet'!$B:$F,5,0)</f>
        <v>277</v>
      </c>
      <c r="C60">
        <v>0</v>
      </c>
    </row>
    <row r="61" spans="1:3" x14ac:dyDescent="0.3">
      <c r="A61" t="s">
        <v>194</v>
      </c>
      <c r="B61" s="56">
        <f>VLOOKUP(A61,'[2]Product Master Sheet'!$B:$F,5,0)</f>
        <v>289</v>
      </c>
      <c r="C61">
        <v>41</v>
      </c>
    </row>
    <row r="62" spans="1:3" x14ac:dyDescent="0.3">
      <c r="A62" t="s">
        <v>258</v>
      </c>
      <c r="B62" s="56">
        <f>VLOOKUP(A62,'[2]Product Master Sheet'!$B:$F,5,0)</f>
        <v>291</v>
      </c>
      <c r="C62">
        <v>193</v>
      </c>
    </row>
    <row r="63" spans="1:3" x14ac:dyDescent="0.3">
      <c r="A63" t="s">
        <v>236</v>
      </c>
      <c r="B63" s="56">
        <f>VLOOKUP(A63,'[2]Product Master Sheet'!$B:$F,5,0)</f>
        <v>292</v>
      </c>
      <c r="C63">
        <v>11</v>
      </c>
    </row>
    <row r="64" spans="1:3" x14ac:dyDescent="0.3">
      <c r="A64" t="s">
        <v>195</v>
      </c>
      <c r="B64" s="56">
        <f>VLOOKUP(A64,'[2]Product Master Sheet'!$B:$F,5,0)</f>
        <v>293</v>
      </c>
      <c r="C64">
        <v>0</v>
      </c>
    </row>
    <row r="65" spans="1:3" x14ac:dyDescent="0.3">
      <c r="A65" t="s">
        <v>196</v>
      </c>
      <c r="B65" s="56">
        <f>VLOOKUP(A65,'[2]Product Master Sheet'!$B:$F,5,0)</f>
        <v>294</v>
      </c>
      <c r="C65">
        <v>51</v>
      </c>
    </row>
    <row r="66" spans="1:3" x14ac:dyDescent="0.3">
      <c r="A66" t="s">
        <v>209</v>
      </c>
      <c r="B66" s="56">
        <f>VLOOKUP(A66,'[2]Product Master Sheet'!$B:$F,5,0)</f>
        <v>295</v>
      </c>
      <c r="C66">
        <v>0</v>
      </c>
    </row>
    <row r="67" spans="1:3" x14ac:dyDescent="0.3">
      <c r="A67" t="s">
        <v>238</v>
      </c>
      <c r="B67" s="56">
        <f>VLOOKUP(A67,'[2]Product Master Sheet'!$B:$F,5,0)</f>
        <v>297</v>
      </c>
      <c r="C67">
        <v>0</v>
      </c>
    </row>
    <row r="68" spans="1:3" x14ac:dyDescent="0.3">
      <c r="A68" t="s">
        <v>237</v>
      </c>
      <c r="B68" s="56">
        <f>VLOOKUP(A68,'[2]Product Master Sheet'!$B:$F,5,0)</f>
        <v>299</v>
      </c>
      <c r="C68">
        <v>62</v>
      </c>
    </row>
    <row r="69" spans="1:3" x14ac:dyDescent="0.3">
      <c r="A69" t="s">
        <v>197</v>
      </c>
      <c r="B69" s="56">
        <f>VLOOKUP(A69,'[2]Product Master Sheet'!$B:$F,5,0)</f>
        <v>300</v>
      </c>
      <c r="C69">
        <v>26</v>
      </c>
    </row>
    <row r="70" spans="1:3" x14ac:dyDescent="0.3">
      <c r="A70" t="s">
        <v>198</v>
      </c>
      <c r="B70" s="56">
        <f>VLOOKUP(A70,'[2]Product Master Sheet'!$B:$F,5,0)</f>
        <v>306</v>
      </c>
      <c r="C70">
        <v>7</v>
      </c>
    </row>
    <row r="71" spans="1:3" x14ac:dyDescent="0.3">
      <c r="A71" t="s">
        <v>199</v>
      </c>
      <c r="B71" s="56">
        <f>VLOOKUP(A71,'[2]Product Master Sheet'!$B:$F,5,0)</f>
        <v>307</v>
      </c>
      <c r="C71">
        <v>114</v>
      </c>
    </row>
    <row r="72" spans="1:3" x14ac:dyDescent="0.3">
      <c r="A72" t="s">
        <v>239</v>
      </c>
      <c r="B72" s="56">
        <f>VLOOKUP(A72,'[2]Product Master Sheet'!$B:$F,5,0)</f>
        <v>311</v>
      </c>
      <c r="C72">
        <v>0</v>
      </c>
    </row>
    <row r="73" spans="1:3" x14ac:dyDescent="0.3">
      <c r="A73" t="s">
        <v>200</v>
      </c>
      <c r="B73" s="56">
        <f>VLOOKUP(A73,'[2]Product Master Sheet'!$B:$F,5,0)</f>
        <v>325</v>
      </c>
      <c r="C73">
        <v>0</v>
      </c>
    </row>
    <row r="74" spans="1:3" x14ac:dyDescent="0.3">
      <c r="A74" t="s">
        <v>201</v>
      </c>
      <c r="B74" s="56">
        <f>VLOOKUP(A74,'[2]Product Master Sheet'!$B:$F,5,0)</f>
        <v>326</v>
      </c>
      <c r="C74">
        <v>5</v>
      </c>
    </row>
    <row r="75" spans="1:3" x14ac:dyDescent="0.3">
      <c r="A75" t="s">
        <v>202</v>
      </c>
      <c r="B75" s="56">
        <f>VLOOKUP(A75,'[2]Product Master Sheet'!$B:$F,5,0)</f>
        <v>327</v>
      </c>
      <c r="C75">
        <v>0</v>
      </c>
    </row>
    <row r="76" spans="1:3" x14ac:dyDescent="0.3">
      <c r="A76" t="s">
        <v>241</v>
      </c>
      <c r="B76" s="56">
        <f>VLOOKUP(A76,'[2]Product Master Sheet'!$B:$F,5,0)</f>
        <v>331</v>
      </c>
      <c r="C76">
        <v>0</v>
      </c>
    </row>
    <row r="77" spans="1:3" x14ac:dyDescent="0.3">
      <c r="A77" t="s">
        <v>240</v>
      </c>
      <c r="B77" s="56">
        <f>VLOOKUP(A77,'[2]Product Master Sheet'!$B:$F,5,0)</f>
        <v>332</v>
      </c>
      <c r="C77">
        <v>0</v>
      </c>
    </row>
    <row r="78" spans="1:3" x14ac:dyDescent="0.3">
      <c r="A78" t="s">
        <v>210</v>
      </c>
      <c r="B78" s="56">
        <f>VLOOKUP(A78,'[2]Product Master Sheet'!$B:$F,5,0)</f>
        <v>333</v>
      </c>
      <c r="C78">
        <v>0</v>
      </c>
    </row>
    <row r="79" spans="1:3" x14ac:dyDescent="0.3">
      <c r="A79" t="s">
        <v>203</v>
      </c>
      <c r="B79" s="56">
        <f>VLOOKUP(A79,'[2]Product Master Sheet'!$B:$F,5,0)</f>
        <v>335</v>
      </c>
      <c r="C79">
        <v>172</v>
      </c>
    </row>
    <row r="80" spans="1:3" x14ac:dyDescent="0.3">
      <c r="A80" t="s">
        <v>242</v>
      </c>
      <c r="B80" s="56">
        <f>VLOOKUP(A80,'[2]Product Master Sheet'!$B:$F,5,0)</f>
        <v>336</v>
      </c>
      <c r="C80">
        <v>0</v>
      </c>
    </row>
    <row r="81" spans="1:3" x14ac:dyDescent="0.3">
      <c r="A81" t="s">
        <v>211</v>
      </c>
      <c r="B81" s="56">
        <f>VLOOKUP(A81,'[2]Product Master Sheet'!$B:$F,5,0)</f>
        <v>346</v>
      </c>
      <c r="C81">
        <v>0</v>
      </c>
    </row>
    <row r="82" spans="1:3" x14ac:dyDescent="0.3">
      <c r="A82" t="s">
        <v>262</v>
      </c>
      <c r="B82" s="56">
        <f>VLOOKUP(A82,'[2]Product Master Sheet'!$B:$F,5,0)</f>
        <v>350</v>
      </c>
      <c r="C82">
        <v>0</v>
      </c>
    </row>
    <row r="83" spans="1:3" x14ac:dyDescent="0.3">
      <c r="A83" t="s">
        <v>244</v>
      </c>
      <c r="B83" s="56">
        <f>VLOOKUP(A83,'[2]Product Master Sheet'!$B:$F,5,0)</f>
        <v>353</v>
      </c>
      <c r="C83">
        <v>11</v>
      </c>
    </row>
    <row r="84" spans="1:3" x14ac:dyDescent="0.3">
      <c r="A84" t="s">
        <v>245</v>
      </c>
      <c r="B84" s="56">
        <f>VLOOKUP(A84,'[2]Product Master Sheet'!$B:$F,5,0)</f>
        <v>365</v>
      </c>
      <c r="C84">
        <v>1</v>
      </c>
    </row>
    <row r="85" spans="1:3" x14ac:dyDescent="0.3">
      <c r="A85" t="s">
        <v>247</v>
      </c>
      <c r="B85" s="56">
        <f>VLOOKUP(A85,'[2]Product Master Sheet'!$B:$F,5,0)</f>
        <v>366</v>
      </c>
      <c r="C85">
        <v>3</v>
      </c>
    </row>
    <row r="86" spans="1:3" x14ac:dyDescent="0.3">
      <c r="A86" t="s">
        <v>246</v>
      </c>
      <c r="B86" s="56">
        <f>VLOOKUP(A86,'[2]Product Master Sheet'!$B:$F,5,0)</f>
        <v>368</v>
      </c>
      <c r="C86">
        <v>0</v>
      </c>
    </row>
    <row r="87" spans="1:3" x14ac:dyDescent="0.3">
      <c r="A87" t="s">
        <v>204</v>
      </c>
      <c r="B87" s="56">
        <f>VLOOKUP(A87,'[2]Product Master Sheet'!$B:$F,5,0)</f>
        <v>370</v>
      </c>
      <c r="C87">
        <v>0</v>
      </c>
    </row>
    <row r="88" spans="1:3" x14ac:dyDescent="0.3">
      <c r="A88" t="s">
        <v>259</v>
      </c>
      <c r="B88" s="56">
        <f>VLOOKUP(A88,'[2]Product Master Sheet'!$B:$F,5,0)</f>
        <v>391</v>
      </c>
      <c r="C88">
        <v>0</v>
      </c>
    </row>
    <row r="89" spans="1:3" x14ac:dyDescent="0.3">
      <c r="A89" t="s">
        <v>260</v>
      </c>
      <c r="B89" s="56">
        <f>VLOOKUP(A89,'[2]Product Master Sheet'!$B:$F,5,0)</f>
        <v>394</v>
      </c>
      <c r="C89">
        <v>0</v>
      </c>
    </row>
    <row r="90" spans="1:3" x14ac:dyDescent="0.3">
      <c r="A90" t="s">
        <v>263</v>
      </c>
      <c r="B90" s="56">
        <f>VLOOKUP(A90,'[2]Product Master Sheet'!$B:$F,5,0)</f>
        <v>403</v>
      </c>
      <c r="C90">
        <v>3</v>
      </c>
    </row>
    <row r="91" spans="1:3" x14ac:dyDescent="0.3">
      <c r="A91" t="s">
        <v>250</v>
      </c>
      <c r="B91" s="56">
        <f>VLOOKUP(A91,'[2]Product Master Sheet'!$B:$F,5,0)</f>
        <v>404</v>
      </c>
      <c r="C91">
        <v>6</v>
      </c>
    </row>
    <row r="92" spans="1:3" x14ac:dyDescent="0.3">
      <c r="A92" t="s">
        <v>249</v>
      </c>
      <c r="B92" s="56">
        <f>VLOOKUP(A92,'[2]Product Master Sheet'!$B:$F,5,0)</f>
        <v>405</v>
      </c>
      <c r="C92">
        <v>34</v>
      </c>
    </row>
    <row r="93" spans="1:3" x14ac:dyDescent="0.3">
      <c r="A93" t="s">
        <v>248</v>
      </c>
      <c r="B93" s="56">
        <f>VLOOKUP(A93,'[2]Product Master Sheet'!$B:$F,5,0)</f>
        <v>406</v>
      </c>
      <c r="C93">
        <v>0</v>
      </c>
    </row>
    <row r="94" spans="1:3" x14ac:dyDescent="0.3">
      <c r="A94" t="s">
        <v>286</v>
      </c>
      <c r="B94" s="56">
        <f>VLOOKUP(A94,'[2]Product Master Sheet'!$B:$F,5,0)</f>
        <v>957</v>
      </c>
      <c r="C94">
        <v>0</v>
      </c>
    </row>
    <row r="95" spans="1:3" x14ac:dyDescent="0.3">
      <c r="A95" t="s">
        <v>287</v>
      </c>
      <c r="B95" s="56">
        <f>VLOOKUP(A95,'[2]Product Master Sheet'!$B:$F,5,0)</f>
        <v>961</v>
      </c>
      <c r="C95">
        <v>0</v>
      </c>
    </row>
    <row r="96" spans="1:3" x14ac:dyDescent="0.3">
      <c r="A96" t="s">
        <v>288</v>
      </c>
      <c r="B96" s="56">
        <f>VLOOKUP(A96,'[2]Product Master Sheet'!$B:$F,5,0)</f>
        <v>968</v>
      </c>
      <c r="C96">
        <v>0</v>
      </c>
    </row>
    <row r="97" spans="1:3" x14ac:dyDescent="0.3">
      <c r="A97" t="s">
        <v>280</v>
      </c>
      <c r="B97" s="56">
        <f>VLOOKUP(A97,'[2]Product Master Sheet'!$B:$F,5,0)</f>
        <v>976</v>
      </c>
      <c r="C97">
        <v>0</v>
      </c>
    </row>
    <row r="98" spans="1:3" x14ac:dyDescent="0.3">
      <c r="A98" t="s">
        <v>281</v>
      </c>
      <c r="B98" s="56">
        <f>VLOOKUP(A98,'[2]Product Master Sheet'!$B:$F,5,0)</f>
        <v>985</v>
      </c>
      <c r="C98">
        <v>0</v>
      </c>
    </row>
    <row r="99" spans="1:3" x14ac:dyDescent="0.3">
      <c r="A99" t="s">
        <v>223</v>
      </c>
      <c r="B99" s="56">
        <f>VLOOKUP(A99,'[2]Product Master Sheet'!$B:$F,5,0)</f>
        <v>928</v>
      </c>
      <c r="C99">
        <v>0</v>
      </c>
    </row>
    <row r="100" spans="1:3" x14ac:dyDescent="0.3">
      <c r="A100" t="s">
        <v>282</v>
      </c>
      <c r="B100" s="56">
        <f>VLOOKUP(A100,'[2]Product Master Sheet'!$B:$F,5,0)</f>
        <v>924</v>
      </c>
      <c r="C100">
        <v>0</v>
      </c>
    </row>
    <row r="101" spans="1:3" x14ac:dyDescent="0.3">
      <c r="A101" t="s">
        <v>261</v>
      </c>
      <c r="B101" s="56">
        <f>VLOOKUP(A101,'[2]Product Master Sheet'!$B:$F,5,0)</f>
        <v>925</v>
      </c>
      <c r="C101">
        <v>29</v>
      </c>
    </row>
    <row r="102" spans="1:3" x14ac:dyDescent="0.3">
      <c r="A102" t="s">
        <v>290</v>
      </c>
      <c r="B102" s="56">
        <f>VLOOKUP(A102,'[2]Product Master Sheet'!$B:$F,5,0)</f>
        <v>992</v>
      </c>
      <c r="C102">
        <v>4</v>
      </c>
    </row>
    <row r="103" spans="1:3" x14ac:dyDescent="0.3">
      <c r="A103" t="s">
        <v>291</v>
      </c>
      <c r="B103" s="56">
        <f>VLOOKUP(A103,'[2]Product Master Sheet'!$B:$F,5,0)</f>
        <v>990</v>
      </c>
      <c r="C103">
        <v>166</v>
      </c>
    </row>
    <row r="104" spans="1:3" x14ac:dyDescent="0.3">
      <c r="A104" t="s">
        <v>289</v>
      </c>
      <c r="B104" s="56">
        <f>VLOOKUP(A104,'[2]Product Master Sheet'!$B:$F,5,0)</f>
        <v>988</v>
      </c>
      <c r="C104">
        <v>4831</v>
      </c>
    </row>
    <row r="105" spans="1:3" x14ac:dyDescent="0.3">
      <c r="A105" t="s">
        <v>243</v>
      </c>
      <c r="B105" s="56">
        <f>VLOOKUP(A105,'[2]Product Master Sheet'!$B:$F,5,0)</f>
        <v>324</v>
      </c>
      <c r="C105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09"/>
  <sheetViews>
    <sheetView showGridLines="0" tabSelected="1" workbookViewId="0"/>
  </sheetViews>
  <sheetFormatPr defaultRowHeight="14.4" x14ac:dyDescent="0.3"/>
  <cols>
    <col min="1" max="1" width="39.6640625" bestFit="1" customWidth="1"/>
    <col min="2" max="3" width="9.33203125" style="20" bestFit="1" customWidth="1"/>
    <col min="4" max="5" width="8.66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2" width="9.33203125" style="20" bestFit="1" customWidth="1"/>
    <col min="13" max="13" width="8.109375" style="20" bestFit="1" customWidth="1"/>
    <col min="14" max="14" width="8.66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3" width="8.664062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7.109375" style="20" bestFit="1" customWidth="1"/>
    <col min="29" max="29" width="7.44140625" bestFit="1" customWidth="1"/>
  </cols>
  <sheetData>
    <row r="1" spans="1:29" ht="15" thickBot="1" x14ac:dyDescent="0.35">
      <c r="A1" s="5"/>
      <c r="B1" s="65" t="s">
        <v>294</v>
      </c>
      <c r="C1" s="66"/>
      <c r="D1" s="66"/>
      <c r="E1" s="66"/>
      <c r="F1" s="66"/>
      <c r="G1" s="66"/>
      <c r="H1" s="66"/>
      <c r="I1" s="66"/>
      <c r="J1" s="67"/>
      <c r="K1" s="65" t="s">
        <v>295</v>
      </c>
      <c r="L1" s="66"/>
      <c r="M1" s="66"/>
      <c r="N1" s="66"/>
      <c r="O1" s="66"/>
      <c r="P1" s="66"/>
      <c r="Q1" s="66"/>
      <c r="R1" s="66"/>
      <c r="S1" s="67"/>
      <c r="T1" s="65" t="s">
        <v>13</v>
      </c>
      <c r="U1" s="66"/>
      <c r="V1" s="66"/>
      <c r="W1" s="66"/>
      <c r="X1" s="66"/>
      <c r="Y1" s="66"/>
      <c r="Z1" s="66"/>
      <c r="AA1" s="66"/>
      <c r="AB1" s="6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38</v>
      </c>
      <c r="B4" s="20">
        <v>25</v>
      </c>
      <c r="C4" s="20">
        <v>300</v>
      </c>
      <c r="D4" s="20">
        <v>0</v>
      </c>
      <c r="E4" s="20">
        <v>50</v>
      </c>
      <c r="F4" s="20">
        <v>0</v>
      </c>
      <c r="G4" s="20">
        <v>0</v>
      </c>
      <c r="H4" s="20">
        <v>0</v>
      </c>
      <c r="I4" s="20">
        <v>0</v>
      </c>
      <c r="J4" s="20">
        <v>275</v>
      </c>
      <c r="K4" s="27">
        <v>25</v>
      </c>
      <c r="L4" s="28">
        <v>300</v>
      </c>
      <c r="M4" s="28">
        <v>0</v>
      </c>
      <c r="N4" s="28">
        <v>50</v>
      </c>
      <c r="O4" s="28">
        <v>0</v>
      </c>
      <c r="P4" s="28">
        <v>0</v>
      </c>
      <c r="Q4" s="28">
        <v>0</v>
      </c>
      <c r="R4" s="28">
        <v>0</v>
      </c>
      <c r="S4" s="26">
        <v>275</v>
      </c>
      <c r="T4" s="28">
        <f>B4-K4</f>
        <v>0</v>
      </c>
      <c r="U4" s="28">
        <f t="shared" ref="U4:U108" si="0">C4-L4</f>
        <v>0</v>
      </c>
      <c r="V4" s="28">
        <f t="shared" ref="V4:V108" si="1">D4-M4</f>
        <v>0</v>
      </c>
      <c r="W4" s="28">
        <f t="shared" ref="W4:W108" si="2">E4-N4</f>
        <v>0</v>
      </c>
      <c r="X4" s="28">
        <f t="shared" ref="X4:X108" si="3">F4-O4</f>
        <v>0</v>
      </c>
      <c r="Y4" s="28">
        <f t="shared" ref="Y4:Y108" si="4">G4-P4</f>
        <v>0</v>
      </c>
      <c r="Z4" s="28">
        <f t="shared" ref="Z4:Z108" si="5">H4-Q4</f>
        <v>0</v>
      </c>
      <c r="AA4" s="28">
        <f t="shared" ref="AA4:AA108" si="6">I4-R4</f>
        <v>0</v>
      </c>
      <c r="AB4" s="20">
        <f t="shared" ref="AB4:AB108" si="7">J4-S4</f>
        <v>0</v>
      </c>
      <c r="AC4" s="17" t="str">
        <f>IF(AND(T4=0,AB4=0),"Ok","Issue")</f>
        <v>Ok</v>
      </c>
    </row>
    <row r="5" spans="1:29" x14ac:dyDescent="0.3">
      <c r="A5" s="17" t="s">
        <v>251</v>
      </c>
      <c r="B5" s="20">
        <v>27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27</v>
      </c>
      <c r="K5" s="27">
        <v>27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27</v>
      </c>
      <c r="T5" s="20">
        <f t="shared" ref="T5:T10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108" si="9">IF(AND(T5=0,AB5=0),"Ok","Issue")</f>
        <v>Ok</v>
      </c>
    </row>
    <row r="6" spans="1:29" x14ac:dyDescent="0.3">
      <c r="A6" s="17" t="s">
        <v>252</v>
      </c>
      <c r="B6" s="20">
        <v>65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65</v>
      </c>
      <c r="K6" s="27">
        <v>65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65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171</v>
      </c>
      <c r="B7" s="20">
        <v>232</v>
      </c>
      <c r="C7" s="20">
        <v>625</v>
      </c>
      <c r="D7" s="20">
        <v>0</v>
      </c>
      <c r="E7" s="20">
        <v>269</v>
      </c>
      <c r="F7" s="20">
        <v>0</v>
      </c>
      <c r="G7" s="20">
        <v>0</v>
      </c>
      <c r="H7" s="20">
        <v>0</v>
      </c>
      <c r="I7" s="20">
        <v>0</v>
      </c>
      <c r="J7" s="26">
        <v>588</v>
      </c>
      <c r="K7" s="27">
        <v>232</v>
      </c>
      <c r="L7" s="20">
        <v>625</v>
      </c>
      <c r="M7" s="20">
        <v>0</v>
      </c>
      <c r="N7" s="20">
        <v>269</v>
      </c>
      <c r="O7" s="20">
        <v>0</v>
      </c>
      <c r="P7" s="20">
        <v>0</v>
      </c>
      <c r="Q7" s="20">
        <v>0</v>
      </c>
      <c r="R7" s="20">
        <v>0</v>
      </c>
      <c r="S7" s="26">
        <v>588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207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s="56" customFormat="1" x14ac:dyDescent="0.3">
      <c r="A9" s="17" t="s">
        <v>213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ref="T9:AB81" si="10">B9-K9</f>
        <v>0</v>
      </c>
      <c r="U9" s="20">
        <f t="shared" ref="U9:U58" si="11">C9-L9</f>
        <v>0</v>
      </c>
      <c r="V9" s="20">
        <f t="shared" ref="V9:V58" si="12">D9-M9</f>
        <v>0</v>
      </c>
      <c r="W9" s="20">
        <f t="shared" ref="W9:W58" si="13">E9-N9</f>
        <v>0</v>
      </c>
      <c r="X9" s="20">
        <f t="shared" ref="X9:X58" si="14">F9-O9</f>
        <v>0</v>
      </c>
      <c r="Y9" s="20">
        <f t="shared" ref="Y9:Y58" si="15">G9-P9</f>
        <v>0</v>
      </c>
      <c r="Z9" s="20">
        <f t="shared" ref="Z9:Z58" si="16">H9-Q9</f>
        <v>0</v>
      </c>
      <c r="AA9" s="20">
        <f t="shared" ref="AA9:AA58" si="17">I9-R9</f>
        <v>0</v>
      </c>
      <c r="AB9" s="20">
        <f t="shared" ref="AB9:AB58" si="18">J9-S9</f>
        <v>0</v>
      </c>
      <c r="AC9" s="17" t="str">
        <f t="shared" ref="AC9:AC95" si="19">IF(AND(T9=0,AB9=0),"Ok","Issue")</f>
        <v>Ok</v>
      </c>
    </row>
    <row r="10" spans="1:29" s="56" customFormat="1" x14ac:dyDescent="0.3">
      <c r="A10" s="17" t="s">
        <v>214</v>
      </c>
      <c r="B10" s="20">
        <v>0</v>
      </c>
      <c r="C10" s="20">
        <v>140</v>
      </c>
      <c r="D10" s="20">
        <v>0</v>
      </c>
      <c r="E10" s="20">
        <v>51</v>
      </c>
      <c r="F10" s="20">
        <v>0</v>
      </c>
      <c r="G10" s="20">
        <v>0</v>
      </c>
      <c r="H10" s="20">
        <v>0</v>
      </c>
      <c r="I10" s="20">
        <v>0</v>
      </c>
      <c r="J10" s="26">
        <v>89</v>
      </c>
      <c r="K10" s="27">
        <v>0</v>
      </c>
      <c r="L10" s="20">
        <v>140</v>
      </c>
      <c r="M10" s="20">
        <v>0</v>
      </c>
      <c r="N10" s="20">
        <v>51</v>
      </c>
      <c r="O10" s="20">
        <v>0</v>
      </c>
      <c r="P10" s="20">
        <v>0</v>
      </c>
      <c r="Q10" s="20">
        <v>0</v>
      </c>
      <c r="R10" s="20">
        <v>0</v>
      </c>
      <c r="S10" s="26">
        <v>89</v>
      </c>
      <c r="T10" s="20">
        <f t="shared" si="10"/>
        <v>0</v>
      </c>
      <c r="U10" s="20">
        <f t="shared" si="11"/>
        <v>0</v>
      </c>
      <c r="V10" s="20">
        <f t="shared" si="12"/>
        <v>0</v>
      </c>
      <c r="W10" s="20">
        <f t="shared" si="13"/>
        <v>0</v>
      </c>
      <c r="X10" s="20">
        <f t="shared" si="14"/>
        <v>0</v>
      </c>
      <c r="Y10" s="20">
        <f t="shared" si="15"/>
        <v>0</v>
      </c>
      <c r="Z10" s="20">
        <f t="shared" si="16"/>
        <v>0</v>
      </c>
      <c r="AA10" s="20">
        <f t="shared" si="17"/>
        <v>0</v>
      </c>
      <c r="AB10" s="20">
        <f t="shared" si="18"/>
        <v>0</v>
      </c>
      <c r="AC10" s="17" t="str">
        <f t="shared" si="19"/>
        <v>Ok</v>
      </c>
    </row>
    <row r="11" spans="1:29" s="56" customFormat="1" x14ac:dyDescent="0.3">
      <c r="A11" s="17" t="s">
        <v>215</v>
      </c>
      <c r="B11" s="20">
        <v>0</v>
      </c>
      <c r="C11" s="20">
        <v>60</v>
      </c>
      <c r="D11" s="20">
        <v>0</v>
      </c>
      <c r="E11" s="20">
        <v>1</v>
      </c>
      <c r="F11" s="20">
        <v>0</v>
      </c>
      <c r="G11" s="20">
        <v>0</v>
      </c>
      <c r="H11" s="20">
        <v>0</v>
      </c>
      <c r="I11" s="20">
        <v>0</v>
      </c>
      <c r="J11" s="26">
        <v>59</v>
      </c>
      <c r="K11" s="27">
        <v>0</v>
      </c>
      <c r="L11" s="20">
        <v>60</v>
      </c>
      <c r="M11" s="20">
        <v>0</v>
      </c>
      <c r="N11" s="20">
        <v>1</v>
      </c>
      <c r="O11" s="20">
        <v>0</v>
      </c>
      <c r="P11" s="20">
        <v>0</v>
      </c>
      <c r="Q11" s="20">
        <v>0</v>
      </c>
      <c r="R11" s="20">
        <v>0</v>
      </c>
      <c r="S11" s="26">
        <v>59</v>
      </c>
      <c r="T11" s="20">
        <f t="shared" si="10"/>
        <v>0</v>
      </c>
      <c r="U11" s="20">
        <f t="shared" si="11"/>
        <v>0</v>
      </c>
      <c r="V11" s="20">
        <f t="shared" si="12"/>
        <v>0</v>
      </c>
      <c r="W11" s="20">
        <f t="shared" si="13"/>
        <v>0</v>
      </c>
      <c r="X11" s="20">
        <f t="shared" si="14"/>
        <v>0</v>
      </c>
      <c r="Y11" s="20">
        <f t="shared" si="15"/>
        <v>0</v>
      </c>
      <c r="Z11" s="20">
        <f t="shared" si="16"/>
        <v>0</v>
      </c>
      <c r="AA11" s="20">
        <f t="shared" si="17"/>
        <v>0</v>
      </c>
      <c r="AB11" s="20">
        <f t="shared" si="18"/>
        <v>0</v>
      </c>
      <c r="AC11" s="17" t="str">
        <f t="shared" si="19"/>
        <v>Ok</v>
      </c>
    </row>
    <row r="12" spans="1:29" s="56" customFormat="1" x14ac:dyDescent="0.3">
      <c r="A12" s="17" t="s">
        <v>212</v>
      </c>
      <c r="B12" s="20">
        <v>0</v>
      </c>
      <c r="C12" s="20">
        <v>280</v>
      </c>
      <c r="D12" s="20">
        <v>0</v>
      </c>
      <c r="E12" s="20">
        <v>105</v>
      </c>
      <c r="F12" s="20">
        <v>0</v>
      </c>
      <c r="G12" s="20">
        <v>0</v>
      </c>
      <c r="H12" s="20">
        <v>0</v>
      </c>
      <c r="I12" s="20">
        <v>0</v>
      </c>
      <c r="J12" s="26">
        <v>175</v>
      </c>
      <c r="K12" s="27">
        <v>0</v>
      </c>
      <c r="L12" s="20">
        <v>280</v>
      </c>
      <c r="M12" s="20">
        <v>0</v>
      </c>
      <c r="N12" s="20">
        <v>105</v>
      </c>
      <c r="O12" s="20">
        <v>0</v>
      </c>
      <c r="P12" s="20">
        <v>0</v>
      </c>
      <c r="Q12" s="20">
        <v>0</v>
      </c>
      <c r="R12" s="20">
        <v>0</v>
      </c>
      <c r="S12" s="26">
        <v>175</v>
      </c>
      <c r="T12" s="20">
        <f t="shared" si="10"/>
        <v>0</v>
      </c>
      <c r="U12" s="20">
        <f t="shared" si="11"/>
        <v>0</v>
      </c>
      <c r="V12" s="20">
        <f t="shared" si="12"/>
        <v>0</v>
      </c>
      <c r="W12" s="20">
        <f t="shared" si="13"/>
        <v>0</v>
      </c>
      <c r="X12" s="20">
        <f t="shared" si="14"/>
        <v>0</v>
      </c>
      <c r="Y12" s="20">
        <f t="shared" si="15"/>
        <v>0</v>
      </c>
      <c r="Z12" s="20">
        <f t="shared" si="16"/>
        <v>0</v>
      </c>
      <c r="AA12" s="20">
        <f t="shared" si="17"/>
        <v>0</v>
      </c>
      <c r="AB12" s="20">
        <f t="shared" si="18"/>
        <v>0</v>
      </c>
      <c r="AC12" s="17" t="str">
        <f t="shared" si="19"/>
        <v>Ok</v>
      </c>
    </row>
    <row r="13" spans="1:29" s="56" customFormat="1" x14ac:dyDescent="0.3">
      <c r="A13" s="17" t="s">
        <v>216</v>
      </c>
      <c r="B13" s="20">
        <v>21</v>
      </c>
      <c r="C13" s="20">
        <v>0</v>
      </c>
      <c r="D13" s="20">
        <v>0</v>
      </c>
      <c r="E13" s="20">
        <v>1</v>
      </c>
      <c r="F13" s="20">
        <v>0</v>
      </c>
      <c r="G13" s="20">
        <v>0</v>
      </c>
      <c r="H13" s="20">
        <v>0</v>
      </c>
      <c r="I13" s="20">
        <v>0</v>
      </c>
      <c r="J13" s="26">
        <v>20</v>
      </c>
      <c r="K13" s="27">
        <v>21</v>
      </c>
      <c r="L13" s="20">
        <v>0</v>
      </c>
      <c r="M13" s="20">
        <v>0</v>
      </c>
      <c r="N13" s="20">
        <v>1</v>
      </c>
      <c r="O13" s="20">
        <v>0</v>
      </c>
      <c r="P13" s="20">
        <v>0</v>
      </c>
      <c r="Q13" s="20">
        <v>0</v>
      </c>
      <c r="R13" s="20">
        <v>0</v>
      </c>
      <c r="S13" s="26">
        <v>20</v>
      </c>
      <c r="T13" s="20">
        <f t="shared" si="10"/>
        <v>0</v>
      </c>
      <c r="U13" s="20">
        <f t="shared" si="11"/>
        <v>0</v>
      </c>
      <c r="V13" s="20">
        <f t="shared" si="12"/>
        <v>0</v>
      </c>
      <c r="W13" s="20">
        <f t="shared" si="13"/>
        <v>0</v>
      </c>
      <c r="X13" s="20">
        <f t="shared" si="14"/>
        <v>0</v>
      </c>
      <c r="Y13" s="20">
        <f t="shared" si="15"/>
        <v>0</v>
      </c>
      <c r="Z13" s="20">
        <f t="shared" si="16"/>
        <v>0</v>
      </c>
      <c r="AA13" s="20">
        <f t="shared" si="17"/>
        <v>0</v>
      </c>
      <c r="AB13" s="20">
        <f t="shared" si="18"/>
        <v>0</v>
      </c>
      <c r="AC13" s="17" t="str">
        <f t="shared" si="19"/>
        <v>Ok</v>
      </c>
    </row>
    <row r="14" spans="1:29" s="56" customFormat="1" x14ac:dyDescent="0.3">
      <c r="A14" s="17" t="s">
        <v>218</v>
      </c>
      <c r="B14" s="20">
        <v>60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6">
        <v>60</v>
      </c>
      <c r="K14" s="27">
        <v>60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60</v>
      </c>
      <c r="T14" s="20">
        <f t="shared" si="10"/>
        <v>0</v>
      </c>
      <c r="U14" s="20">
        <f t="shared" si="11"/>
        <v>0</v>
      </c>
      <c r="V14" s="20">
        <f t="shared" si="12"/>
        <v>0</v>
      </c>
      <c r="W14" s="20">
        <f t="shared" si="13"/>
        <v>0</v>
      </c>
      <c r="X14" s="20">
        <f t="shared" si="14"/>
        <v>0</v>
      </c>
      <c r="Y14" s="20">
        <f t="shared" si="15"/>
        <v>0</v>
      </c>
      <c r="Z14" s="20">
        <f t="shared" si="16"/>
        <v>0</v>
      </c>
      <c r="AA14" s="20">
        <f t="shared" si="17"/>
        <v>0</v>
      </c>
      <c r="AB14" s="20">
        <f t="shared" si="18"/>
        <v>0</v>
      </c>
      <c r="AC14" s="17" t="str">
        <f t="shared" si="19"/>
        <v>Ok</v>
      </c>
    </row>
    <row r="15" spans="1:29" s="56" customFormat="1" x14ac:dyDescent="0.3">
      <c r="A15" s="17" t="s">
        <v>217</v>
      </c>
      <c r="B15" s="20">
        <v>188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188</v>
      </c>
      <c r="K15" s="27">
        <v>188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188</v>
      </c>
      <c r="T15" s="20">
        <f t="shared" si="10"/>
        <v>0</v>
      </c>
      <c r="U15" s="20">
        <f t="shared" si="11"/>
        <v>0</v>
      </c>
      <c r="V15" s="20">
        <f t="shared" si="12"/>
        <v>0</v>
      </c>
      <c r="W15" s="20">
        <f t="shared" si="13"/>
        <v>0</v>
      </c>
      <c r="X15" s="20">
        <f t="shared" si="14"/>
        <v>0</v>
      </c>
      <c r="Y15" s="20">
        <f t="shared" si="15"/>
        <v>0</v>
      </c>
      <c r="Z15" s="20">
        <f t="shared" si="16"/>
        <v>0</v>
      </c>
      <c r="AA15" s="20">
        <f t="shared" si="17"/>
        <v>0</v>
      </c>
      <c r="AB15" s="20">
        <f t="shared" si="18"/>
        <v>0</v>
      </c>
      <c r="AC15" s="17" t="str">
        <f t="shared" si="19"/>
        <v>Ok</v>
      </c>
    </row>
    <row r="16" spans="1:29" s="56" customFormat="1" x14ac:dyDescent="0.3">
      <c r="A16" s="17" t="s">
        <v>172</v>
      </c>
      <c r="B16" s="20">
        <v>172</v>
      </c>
      <c r="C16" s="20">
        <v>50</v>
      </c>
      <c r="D16" s="20">
        <v>0</v>
      </c>
      <c r="E16" s="20">
        <v>11</v>
      </c>
      <c r="F16" s="20">
        <v>0</v>
      </c>
      <c r="G16" s="20">
        <v>0</v>
      </c>
      <c r="H16" s="20">
        <v>0</v>
      </c>
      <c r="I16" s="20">
        <v>0</v>
      </c>
      <c r="J16" s="20">
        <v>211</v>
      </c>
      <c r="K16" s="27">
        <v>172</v>
      </c>
      <c r="L16" s="20">
        <v>50</v>
      </c>
      <c r="M16" s="20">
        <v>0</v>
      </c>
      <c r="N16" s="20">
        <v>11</v>
      </c>
      <c r="O16" s="20">
        <v>0</v>
      </c>
      <c r="P16" s="20">
        <v>0</v>
      </c>
      <c r="Q16" s="20">
        <v>0</v>
      </c>
      <c r="R16" s="20">
        <v>0</v>
      </c>
      <c r="S16" s="26">
        <v>211</v>
      </c>
      <c r="T16" s="20">
        <f t="shared" si="10"/>
        <v>0</v>
      </c>
      <c r="U16" s="20">
        <f t="shared" si="11"/>
        <v>0</v>
      </c>
      <c r="V16" s="20">
        <f t="shared" si="12"/>
        <v>0</v>
      </c>
      <c r="W16" s="20">
        <f t="shared" si="13"/>
        <v>0</v>
      </c>
      <c r="X16" s="20">
        <f t="shared" si="14"/>
        <v>0</v>
      </c>
      <c r="Y16" s="20">
        <f t="shared" si="15"/>
        <v>0</v>
      </c>
      <c r="Z16" s="20">
        <f t="shared" si="16"/>
        <v>0</v>
      </c>
      <c r="AA16" s="20">
        <f t="shared" si="17"/>
        <v>0</v>
      </c>
      <c r="AB16" s="20">
        <f t="shared" si="18"/>
        <v>0</v>
      </c>
      <c r="AC16" s="17" t="str">
        <f t="shared" si="19"/>
        <v>Ok</v>
      </c>
    </row>
    <row r="17" spans="1:29" s="56" customFormat="1" x14ac:dyDescent="0.3">
      <c r="A17" s="17" t="s">
        <v>173</v>
      </c>
      <c r="B17" s="20">
        <v>20</v>
      </c>
      <c r="C17" s="20">
        <v>100</v>
      </c>
      <c r="D17" s="20">
        <v>0</v>
      </c>
      <c r="E17" s="20">
        <v>20</v>
      </c>
      <c r="F17" s="20">
        <v>0</v>
      </c>
      <c r="G17" s="20">
        <v>0</v>
      </c>
      <c r="H17" s="20">
        <v>0</v>
      </c>
      <c r="I17" s="20">
        <v>0</v>
      </c>
      <c r="J17" s="26">
        <v>100</v>
      </c>
      <c r="K17" s="27">
        <v>20</v>
      </c>
      <c r="L17" s="20">
        <v>100</v>
      </c>
      <c r="M17" s="20">
        <v>0</v>
      </c>
      <c r="N17" s="20">
        <v>20</v>
      </c>
      <c r="O17" s="20">
        <v>0</v>
      </c>
      <c r="P17" s="20">
        <v>0</v>
      </c>
      <c r="Q17" s="20">
        <v>0</v>
      </c>
      <c r="R17" s="20">
        <v>0</v>
      </c>
      <c r="S17" s="26">
        <v>100</v>
      </c>
      <c r="T17" s="20">
        <f t="shared" si="10"/>
        <v>0</v>
      </c>
      <c r="U17" s="20">
        <f t="shared" si="11"/>
        <v>0</v>
      </c>
      <c r="V17" s="20">
        <f t="shared" si="12"/>
        <v>0</v>
      </c>
      <c r="W17" s="20">
        <f t="shared" si="13"/>
        <v>0</v>
      </c>
      <c r="X17" s="20">
        <f t="shared" si="14"/>
        <v>0</v>
      </c>
      <c r="Y17" s="20">
        <f t="shared" si="15"/>
        <v>0</v>
      </c>
      <c r="Z17" s="20">
        <f t="shared" si="16"/>
        <v>0</v>
      </c>
      <c r="AA17" s="20">
        <f t="shared" si="17"/>
        <v>0</v>
      </c>
      <c r="AB17" s="20">
        <f t="shared" si="18"/>
        <v>0</v>
      </c>
      <c r="AC17" s="17" t="str">
        <f t="shared" si="19"/>
        <v>Ok</v>
      </c>
    </row>
    <row r="18" spans="1:29" s="56" customFormat="1" x14ac:dyDescent="0.3">
      <c r="A18" s="17" t="s">
        <v>174</v>
      </c>
      <c r="B18" s="20">
        <v>11</v>
      </c>
      <c r="C18" s="20">
        <v>200</v>
      </c>
      <c r="D18" s="20">
        <v>0</v>
      </c>
      <c r="E18" s="20">
        <v>91</v>
      </c>
      <c r="F18" s="20">
        <v>0</v>
      </c>
      <c r="G18" s="20">
        <v>0</v>
      </c>
      <c r="H18" s="20">
        <v>0</v>
      </c>
      <c r="I18" s="20">
        <v>0</v>
      </c>
      <c r="J18" s="26">
        <v>120</v>
      </c>
      <c r="K18" s="27">
        <v>11</v>
      </c>
      <c r="L18" s="20">
        <v>200</v>
      </c>
      <c r="M18" s="20">
        <v>0</v>
      </c>
      <c r="N18" s="20">
        <v>91</v>
      </c>
      <c r="O18" s="20">
        <v>0</v>
      </c>
      <c r="P18" s="20">
        <v>0</v>
      </c>
      <c r="Q18" s="20">
        <v>0</v>
      </c>
      <c r="R18" s="20">
        <v>0</v>
      </c>
      <c r="S18" s="26">
        <v>120</v>
      </c>
      <c r="T18" s="20">
        <f t="shared" si="10"/>
        <v>0</v>
      </c>
      <c r="U18" s="20">
        <f t="shared" si="11"/>
        <v>0</v>
      </c>
      <c r="V18" s="20">
        <f t="shared" si="12"/>
        <v>0</v>
      </c>
      <c r="W18" s="20">
        <f t="shared" si="13"/>
        <v>0</v>
      </c>
      <c r="X18" s="20">
        <f t="shared" si="14"/>
        <v>0</v>
      </c>
      <c r="Y18" s="20">
        <f t="shared" si="15"/>
        <v>0</v>
      </c>
      <c r="Z18" s="20">
        <f t="shared" si="16"/>
        <v>0</v>
      </c>
      <c r="AA18" s="20">
        <f t="shared" si="17"/>
        <v>0</v>
      </c>
      <c r="AB18" s="20">
        <f t="shared" si="18"/>
        <v>0</v>
      </c>
      <c r="AC18" s="17" t="str">
        <f t="shared" si="19"/>
        <v>Ok</v>
      </c>
    </row>
    <row r="19" spans="1:29" s="56" customFormat="1" x14ac:dyDescent="0.3">
      <c r="A19" s="17" t="s">
        <v>175</v>
      </c>
      <c r="B19" s="20">
        <v>0</v>
      </c>
      <c r="C19" s="20">
        <v>250</v>
      </c>
      <c r="D19" s="20">
        <v>0</v>
      </c>
      <c r="E19" s="20">
        <v>100</v>
      </c>
      <c r="F19" s="20">
        <v>0</v>
      </c>
      <c r="G19" s="20">
        <v>0</v>
      </c>
      <c r="H19" s="20">
        <v>0</v>
      </c>
      <c r="I19" s="20">
        <v>0</v>
      </c>
      <c r="J19" s="26">
        <v>150</v>
      </c>
      <c r="K19" s="27">
        <v>0</v>
      </c>
      <c r="L19" s="20">
        <v>250</v>
      </c>
      <c r="M19" s="20">
        <v>0</v>
      </c>
      <c r="N19" s="20">
        <v>100</v>
      </c>
      <c r="O19" s="20">
        <v>0</v>
      </c>
      <c r="P19" s="20">
        <v>0</v>
      </c>
      <c r="Q19" s="20">
        <v>0</v>
      </c>
      <c r="R19" s="20">
        <v>0</v>
      </c>
      <c r="S19" s="26">
        <v>150</v>
      </c>
      <c r="T19" s="20">
        <f t="shared" si="10"/>
        <v>0</v>
      </c>
      <c r="U19" s="20">
        <f t="shared" si="11"/>
        <v>0</v>
      </c>
      <c r="V19" s="20">
        <f t="shared" si="12"/>
        <v>0</v>
      </c>
      <c r="W19" s="20">
        <f t="shared" si="13"/>
        <v>0</v>
      </c>
      <c r="X19" s="20">
        <f t="shared" si="14"/>
        <v>0</v>
      </c>
      <c r="Y19" s="20">
        <f t="shared" si="15"/>
        <v>0</v>
      </c>
      <c r="Z19" s="20">
        <f t="shared" si="16"/>
        <v>0</v>
      </c>
      <c r="AA19" s="20">
        <f t="shared" si="17"/>
        <v>0</v>
      </c>
      <c r="AB19" s="20">
        <f t="shared" si="18"/>
        <v>0</v>
      </c>
      <c r="AC19" s="17" t="str">
        <f t="shared" si="19"/>
        <v>Ok</v>
      </c>
    </row>
    <row r="20" spans="1:29" s="56" customFormat="1" x14ac:dyDescent="0.3">
      <c r="A20" s="17" t="s">
        <v>219</v>
      </c>
      <c r="B20" s="20">
        <v>115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115</v>
      </c>
      <c r="K20" s="27">
        <v>115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6">
        <v>115</v>
      </c>
      <c r="T20" s="20">
        <f t="shared" si="10"/>
        <v>0</v>
      </c>
      <c r="U20" s="20">
        <f t="shared" si="11"/>
        <v>0</v>
      </c>
      <c r="V20" s="20">
        <f t="shared" si="12"/>
        <v>0</v>
      </c>
      <c r="W20" s="20">
        <f t="shared" si="13"/>
        <v>0</v>
      </c>
      <c r="X20" s="20">
        <f t="shared" si="14"/>
        <v>0</v>
      </c>
      <c r="Y20" s="20">
        <f t="shared" si="15"/>
        <v>0</v>
      </c>
      <c r="Z20" s="20">
        <f t="shared" si="16"/>
        <v>0</v>
      </c>
      <c r="AA20" s="20">
        <f t="shared" si="17"/>
        <v>0</v>
      </c>
      <c r="AB20" s="20">
        <f t="shared" si="18"/>
        <v>0</v>
      </c>
      <c r="AC20" s="17" t="str">
        <f t="shared" si="19"/>
        <v>Ok</v>
      </c>
    </row>
    <row r="21" spans="1:29" s="56" customFormat="1" x14ac:dyDescent="0.3">
      <c r="A21" s="17" t="s">
        <v>221</v>
      </c>
      <c r="B21" s="20">
        <v>0</v>
      </c>
      <c r="C21" s="20">
        <v>1500</v>
      </c>
      <c r="D21" s="20">
        <v>0</v>
      </c>
      <c r="E21" s="20">
        <v>60</v>
      </c>
      <c r="F21" s="20">
        <v>0</v>
      </c>
      <c r="G21" s="20">
        <v>0</v>
      </c>
      <c r="H21" s="20">
        <v>0</v>
      </c>
      <c r="I21" s="20">
        <v>0</v>
      </c>
      <c r="J21" s="26">
        <v>1440</v>
      </c>
      <c r="K21" s="27">
        <v>0</v>
      </c>
      <c r="L21" s="20">
        <v>1500</v>
      </c>
      <c r="M21" s="20">
        <v>0</v>
      </c>
      <c r="N21" s="20">
        <v>60</v>
      </c>
      <c r="O21" s="20">
        <v>0</v>
      </c>
      <c r="P21" s="20">
        <v>0</v>
      </c>
      <c r="Q21" s="20">
        <v>0</v>
      </c>
      <c r="R21" s="20">
        <v>0</v>
      </c>
      <c r="S21" s="26">
        <v>1440</v>
      </c>
      <c r="T21" s="20">
        <f t="shared" si="10"/>
        <v>0</v>
      </c>
      <c r="U21" s="20">
        <f t="shared" si="11"/>
        <v>0</v>
      </c>
      <c r="V21" s="20">
        <f t="shared" si="12"/>
        <v>0</v>
      </c>
      <c r="W21" s="20">
        <f t="shared" si="13"/>
        <v>0</v>
      </c>
      <c r="X21" s="20">
        <f t="shared" si="14"/>
        <v>0</v>
      </c>
      <c r="Y21" s="20">
        <f t="shared" si="15"/>
        <v>0</v>
      </c>
      <c r="Z21" s="20">
        <f t="shared" si="16"/>
        <v>0</v>
      </c>
      <c r="AA21" s="20">
        <f t="shared" si="17"/>
        <v>0</v>
      </c>
      <c r="AB21" s="20">
        <f t="shared" si="18"/>
        <v>0</v>
      </c>
      <c r="AC21" s="17" t="str">
        <f t="shared" si="19"/>
        <v>Ok</v>
      </c>
    </row>
    <row r="22" spans="1:29" s="56" customFormat="1" x14ac:dyDescent="0.3">
      <c r="A22" s="17" t="s">
        <v>176</v>
      </c>
      <c r="B22" s="20">
        <v>24</v>
      </c>
      <c r="C22" s="20">
        <v>820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844</v>
      </c>
      <c r="K22" s="27">
        <v>24</v>
      </c>
      <c r="L22" s="20">
        <v>820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6">
        <v>844</v>
      </c>
      <c r="T22" s="20">
        <f t="shared" si="10"/>
        <v>0</v>
      </c>
      <c r="U22" s="20">
        <f t="shared" si="11"/>
        <v>0</v>
      </c>
      <c r="V22" s="20">
        <f t="shared" si="12"/>
        <v>0</v>
      </c>
      <c r="W22" s="20">
        <f t="shared" si="13"/>
        <v>0</v>
      </c>
      <c r="X22" s="20">
        <f t="shared" si="14"/>
        <v>0</v>
      </c>
      <c r="Y22" s="20">
        <f t="shared" si="15"/>
        <v>0</v>
      </c>
      <c r="Z22" s="20">
        <f t="shared" si="16"/>
        <v>0</v>
      </c>
      <c r="AA22" s="20">
        <f t="shared" si="17"/>
        <v>0</v>
      </c>
      <c r="AB22" s="20">
        <f t="shared" si="18"/>
        <v>0</v>
      </c>
      <c r="AC22" s="17" t="str">
        <f t="shared" si="19"/>
        <v>Ok</v>
      </c>
    </row>
    <row r="23" spans="1:29" s="56" customFormat="1" x14ac:dyDescent="0.3">
      <c r="A23" s="17" t="s">
        <v>220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10"/>
        <v>0</v>
      </c>
      <c r="U23" s="20">
        <f t="shared" si="11"/>
        <v>0</v>
      </c>
      <c r="V23" s="20">
        <f t="shared" si="12"/>
        <v>0</v>
      </c>
      <c r="W23" s="20">
        <f t="shared" si="13"/>
        <v>0</v>
      </c>
      <c r="X23" s="20">
        <f t="shared" si="14"/>
        <v>0</v>
      </c>
      <c r="Y23" s="20">
        <f t="shared" si="15"/>
        <v>0</v>
      </c>
      <c r="Z23" s="20">
        <f t="shared" si="16"/>
        <v>0</v>
      </c>
      <c r="AA23" s="20">
        <f t="shared" si="17"/>
        <v>0</v>
      </c>
      <c r="AB23" s="20">
        <f t="shared" si="18"/>
        <v>0</v>
      </c>
      <c r="AC23" s="17" t="str">
        <f t="shared" si="19"/>
        <v>Ok</v>
      </c>
    </row>
    <row r="24" spans="1:29" s="56" customFormat="1" x14ac:dyDescent="0.3">
      <c r="A24" s="17" t="s">
        <v>177</v>
      </c>
      <c r="B24" s="20">
        <v>25</v>
      </c>
      <c r="C24" s="20">
        <v>2750</v>
      </c>
      <c r="D24" s="20">
        <v>0</v>
      </c>
      <c r="E24" s="20">
        <v>85</v>
      </c>
      <c r="F24" s="20">
        <v>0</v>
      </c>
      <c r="G24" s="20">
        <v>0</v>
      </c>
      <c r="H24" s="20">
        <v>0</v>
      </c>
      <c r="I24" s="20">
        <v>0</v>
      </c>
      <c r="J24" s="26">
        <v>2690</v>
      </c>
      <c r="K24" s="27">
        <v>25</v>
      </c>
      <c r="L24" s="20">
        <v>2750</v>
      </c>
      <c r="M24" s="20">
        <v>0</v>
      </c>
      <c r="N24" s="20">
        <v>85</v>
      </c>
      <c r="O24" s="20">
        <v>0</v>
      </c>
      <c r="P24" s="20">
        <v>0</v>
      </c>
      <c r="Q24" s="20">
        <v>0</v>
      </c>
      <c r="R24" s="20">
        <v>0</v>
      </c>
      <c r="S24" s="26">
        <v>2690</v>
      </c>
      <c r="T24" s="20">
        <f t="shared" si="10"/>
        <v>0</v>
      </c>
      <c r="U24" s="20">
        <f t="shared" si="11"/>
        <v>0</v>
      </c>
      <c r="V24" s="20">
        <f t="shared" si="12"/>
        <v>0</v>
      </c>
      <c r="W24" s="20">
        <f t="shared" si="13"/>
        <v>0</v>
      </c>
      <c r="X24" s="20">
        <f t="shared" si="14"/>
        <v>0</v>
      </c>
      <c r="Y24" s="20">
        <f t="shared" si="15"/>
        <v>0</v>
      </c>
      <c r="Z24" s="20">
        <f t="shared" si="16"/>
        <v>0</v>
      </c>
      <c r="AA24" s="20">
        <f t="shared" si="17"/>
        <v>0</v>
      </c>
      <c r="AB24" s="20">
        <f t="shared" si="18"/>
        <v>0</v>
      </c>
      <c r="AC24" s="17" t="str">
        <f t="shared" si="19"/>
        <v>Ok</v>
      </c>
    </row>
    <row r="25" spans="1:29" s="56" customFormat="1" x14ac:dyDescent="0.3">
      <c r="A25" s="17" t="s">
        <v>222</v>
      </c>
      <c r="B25" s="20">
        <v>5</v>
      </c>
      <c r="C25" s="20">
        <v>20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25</v>
      </c>
      <c r="K25" s="27">
        <v>5</v>
      </c>
      <c r="L25" s="20">
        <v>20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25</v>
      </c>
      <c r="T25" s="20">
        <f t="shared" si="10"/>
        <v>0</v>
      </c>
      <c r="U25" s="20">
        <f t="shared" si="11"/>
        <v>0</v>
      </c>
      <c r="V25" s="20">
        <f t="shared" si="12"/>
        <v>0</v>
      </c>
      <c r="W25" s="20">
        <f t="shared" si="13"/>
        <v>0</v>
      </c>
      <c r="X25" s="20">
        <f t="shared" si="14"/>
        <v>0</v>
      </c>
      <c r="Y25" s="20">
        <f t="shared" si="15"/>
        <v>0</v>
      </c>
      <c r="Z25" s="20">
        <f t="shared" si="16"/>
        <v>0</v>
      </c>
      <c r="AA25" s="20">
        <f t="shared" si="17"/>
        <v>0</v>
      </c>
      <c r="AB25" s="20">
        <f t="shared" si="18"/>
        <v>0</v>
      </c>
      <c r="AC25" s="17" t="str">
        <f t="shared" si="19"/>
        <v>Ok</v>
      </c>
    </row>
    <row r="26" spans="1:29" s="56" customFormat="1" x14ac:dyDescent="0.3">
      <c r="A26" s="17" t="s">
        <v>178</v>
      </c>
      <c r="B26" s="20">
        <v>114</v>
      </c>
      <c r="C26" s="20">
        <v>100</v>
      </c>
      <c r="D26" s="20">
        <v>0</v>
      </c>
      <c r="E26" s="20">
        <v>16</v>
      </c>
      <c r="F26" s="20">
        <v>0</v>
      </c>
      <c r="G26" s="20">
        <v>0</v>
      </c>
      <c r="H26" s="20">
        <v>0</v>
      </c>
      <c r="I26" s="20">
        <v>0</v>
      </c>
      <c r="J26" s="26">
        <v>198</v>
      </c>
      <c r="K26" s="27">
        <v>114</v>
      </c>
      <c r="L26" s="20">
        <v>100</v>
      </c>
      <c r="M26" s="20">
        <v>0</v>
      </c>
      <c r="N26" s="20">
        <v>16</v>
      </c>
      <c r="O26" s="20">
        <v>0</v>
      </c>
      <c r="P26" s="20">
        <v>0</v>
      </c>
      <c r="Q26" s="20">
        <v>0</v>
      </c>
      <c r="R26" s="20">
        <v>0</v>
      </c>
      <c r="S26" s="26">
        <v>198</v>
      </c>
      <c r="T26" s="20">
        <f t="shared" si="10"/>
        <v>0</v>
      </c>
      <c r="U26" s="20">
        <f t="shared" si="11"/>
        <v>0</v>
      </c>
      <c r="V26" s="20">
        <f t="shared" si="12"/>
        <v>0</v>
      </c>
      <c r="W26" s="20">
        <f t="shared" si="13"/>
        <v>0</v>
      </c>
      <c r="X26" s="20">
        <f t="shared" si="14"/>
        <v>0</v>
      </c>
      <c r="Y26" s="20">
        <f t="shared" si="15"/>
        <v>0</v>
      </c>
      <c r="Z26" s="20">
        <f t="shared" si="16"/>
        <v>0</v>
      </c>
      <c r="AA26" s="20">
        <f t="shared" si="17"/>
        <v>0</v>
      </c>
      <c r="AB26" s="20">
        <f t="shared" si="18"/>
        <v>0</v>
      </c>
      <c r="AC26" s="17" t="str">
        <f t="shared" si="19"/>
        <v>Ok</v>
      </c>
    </row>
    <row r="27" spans="1:29" s="56" customFormat="1" x14ac:dyDescent="0.3">
      <c r="A27" s="17" t="s">
        <v>179</v>
      </c>
      <c r="B27" s="20">
        <v>0</v>
      </c>
      <c r="C27" s="20">
        <v>300</v>
      </c>
      <c r="D27" s="20">
        <v>0</v>
      </c>
      <c r="E27" s="20">
        <v>10</v>
      </c>
      <c r="F27" s="20">
        <v>0</v>
      </c>
      <c r="G27" s="20">
        <v>0</v>
      </c>
      <c r="H27" s="20">
        <v>0</v>
      </c>
      <c r="I27" s="20">
        <v>0</v>
      </c>
      <c r="J27" s="26">
        <v>290</v>
      </c>
      <c r="K27" s="27">
        <v>0</v>
      </c>
      <c r="L27" s="20">
        <v>300</v>
      </c>
      <c r="M27" s="20">
        <v>0</v>
      </c>
      <c r="N27" s="20">
        <v>10</v>
      </c>
      <c r="O27" s="20">
        <v>0</v>
      </c>
      <c r="P27" s="20">
        <v>0</v>
      </c>
      <c r="Q27" s="20">
        <v>0</v>
      </c>
      <c r="R27" s="20">
        <v>0</v>
      </c>
      <c r="S27" s="26">
        <v>290</v>
      </c>
      <c r="T27" s="20">
        <f t="shared" si="10"/>
        <v>0</v>
      </c>
      <c r="U27" s="20">
        <f t="shared" si="11"/>
        <v>0</v>
      </c>
      <c r="V27" s="20">
        <f t="shared" si="12"/>
        <v>0</v>
      </c>
      <c r="W27" s="20">
        <f t="shared" si="13"/>
        <v>0</v>
      </c>
      <c r="X27" s="20">
        <f t="shared" si="14"/>
        <v>0</v>
      </c>
      <c r="Y27" s="20">
        <f t="shared" si="15"/>
        <v>0</v>
      </c>
      <c r="Z27" s="20">
        <f t="shared" si="16"/>
        <v>0</v>
      </c>
      <c r="AA27" s="20">
        <f t="shared" si="17"/>
        <v>0</v>
      </c>
      <c r="AB27" s="20">
        <f t="shared" si="18"/>
        <v>0</v>
      </c>
      <c r="AC27" s="17" t="str">
        <f t="shared" si="19"/>
        <v>Ok</v>
      </c>
    </row>
    <row r="28" spans="1:29" s="56" customFormat="1" x14ac:dyDescent="0.3">
      <c r="A28" s="17" t="s">
        <v>180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0</v>
      </c>
      <c r="K28" s="27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10"/>
        <v>0</v>
      </c>
      <c r="U28" s="20">
        <f t="shared" si="11"/>
        <v>0</v>
      </c>
      <c r="V28" s="20">
        <f t="shared" si="12"/>
        <v>0</v>
      </c>
      <c r="W28" s="20">
        <f t="shared" si="13"/>
        <v>0</v>
      </c>
      <c r="X28" s="20">
        <f t="shared" si="14"/>
        <v>0</v>
      </c>
      <c r="Y28" s="20">
        <f t="shared" si="15"/>
        <v>0</v>
      </c>
      <c r="Z28" s="20">
        <f t="shared" si="16"/>
        <v>0</v>
      </c>
      <c r="AA28" s="20">
        <f t="shared" si="17"/>
        <v>0</v>
      </c>
      <c r="AB28" s="20">
        <f t="shared" si="18"/>
        <v>0</v>
      </c>
      <c r="AC28" s="17" t="str">
        <f t="shared" si="19"/>
        <v>Ok</v>
      </c>
    </row>
    <row r="29" spans="1:29" s="56" customFormat="1" x14ac:dyDescent="0.3">
      <c r="A29" s="17" t="s">
        <v>181</v>
      </c>
      <c r="B29" s="20">
        <v>65</v>
      </c>
      <c r="C29" s="20">
        <v>200</v>
      </c>
      <c r="D29" s="20">
        <v>0</v>
      </c>
      <c r="E29" s="20">
        <v>36</v>
      </c>
      <c r="F29" s="20">
        <v>0</v>
      </c>
      <c r="G29" s="20">
        <v>0</v>
      </c>
      <c r="H29" s="20">
        <v>0</v>
      </c>
      <c r="I29" s="20">
        <v>0</v>
      </c>
      <c r="J29" s="26">
        <v>229</v>
      </c>
      <c r="K29" s="27">
        <v>65</v>
      </c>
      <c r="L29" s="20">
        <v>200</v>
      </c>
      <c r="M29" s="20">
        <v>0</v>
      </c>
      <c r="N29" s="20">
        <v>36</v>
      </c>
      <c r="O29" s="20">
        <v>0</v>
      </c>
      <c r="P29" s="20">
        <v>0</v>
      </c>
      <c r="Q29" s="20">
        <v>0</v>
      </c>
      <c r="R29" s="20">
        <v>0</v>
      </c>
      <c r="S29" s="26">
        <v>229</v>
      </c>
      <c r="T29" s="20">
        <f t="shared" si="10"/>
        <v>0</v>
      </c>
      <c r="U29" s="20">
        <f t="shared" si="11"/>
        <v>0</v>
      </c>
      <c r="V29" s="20">
        <f t="shared" si="12"/>
        <v>0</v>
      </c>
      <c r="W29" s="20">
        <f t="shared" si="13"/>
        <v>0</v>
      </c>
      <c r="X29" s="20">
        <f t="shared" si="14"/>
        <v>0</v>
      </c>
      <c r="Y29" s="20">
        <f t="shared" si="15"/>
        <v>0</v>
      </c>
      <c r="Z29" s="20">
        <f t="shared" si="16"/>
        <v>0</v>
      </c>
      <c r="AA29" s="20">
        <f t="shared" si="17"/>
        <v>0</v>
      </c>
      <c r="AB29" s="20">
        <f t="shared" si="18"/>
        <v>0</v>
      </c>
      <c r="AC29" s="17" t="str">
        <f t="shared" si="19"/>
        <v>Ok</v>
      </c>
    </row>
    <row r="30" spans="1:29" s="56" customFormat="1" x14ac:dyDescent="0.3">
      <c r="A30" s="17" t="s">
        <v>182</v>
      </c>
      <c r="B30" s="20">
        <v>38</v>
      </c>
      <c r="C30" s="20">
        <v>80</v>
      </c>
      <c r="D30" s="20">
        <v>0</v>
      </c>
      <c r="E30" s="20">
        <v>10</v>
      </c>
      <c r="F30" s="20">
        <v>0</v>
      </c>
      <c r="G30" s="20">
        <v>0</v>
      </c>
      <c r="H30" s="20">
        <v>0</v>
      </c>
      <c r="I30" s="20">
        <v>0</v>
      </c>
      <c r="J30" s="26">
        <v>108</v>
      </c>
      <c r="K30" s="27">
        <v>38</v>
      </c>
      <c r="L30" s="20">
        <v>80</v>
      </c>
      <c r="M30" s="20">
        <v>0</v>
      </c>
      <c r="N30" s="20">
        <v>10</v>
      </c>
      <c r="O30" s="20">
        <v>0</v>
      </c>
      <c r="P30" s="20">
        <v>0</v>
      </c>
      <c r="Q30" s="20">
        <v>0</v>
      </c>
      <c r="R30" s="20">
        <v>0</v>
      </c>
      <c r="S30" s="26">
        <v>108</v>
      </c>
      <c r="T30" s="20">
        <f t="shared" si="10"/>
        <v>0</v>
      </c>
      <c r="U30" s="20">
        <f t="shared" si="11"/>
        <v>0</v>
      </c>
      <c r="V30" s="20">
        <f t="shared" si="12"/>
        <v>0</v>
      </c>
      <c r="W30" s="20">
        <f t="shared" si="13"/>
        <v>0</v>
      </c>
      <c r="X30" s="20">
        <f t="shared" si="14"/>
        <v>0</v>
      </c>
      <c r="Y30" s="20">
        <f t="shared" si="15"/>
        <v>0</v>
      </c>
      <c r="Z30" s="20">
        <f t="shared" si="16"/>
        <v>0</v>
      </c>
      <c r="AA30" s="20">
        <f t="shared" si="17"/>
        <v>0</v>
      </c>
      <c r="AB30" s="20">
        <f t="shared" si="18"/>
        <v>0</v>
      </c>
      <c r="AC30" s="17" t="str">
        <f t="shared" si="19"/>
        <v>Ok</v>
      </c>
    </row>
    <row r="31" spans="1:29" s="56" customFormat="1" x14ac:dyDescent="0.3">
      <c r="A31" s="17" t="s">
        <v>183</v>
      </c>
      <c r="B31" s="20">
        <v>16</v>
      </c>
      <c r="C31" s="20">
        <v>200</v>
      </c>
      <c r="D31" s="20">
        <v>0</v>
      </c>
      <c r="E31" s="20">
        <v>40</v>
      </c>
      <c r="F31" s="20">
        <v>0</v>
      </c>
      <c r="G31" s="20">
        <v>0</v>
      </c>
      <c r="H31" s="20">
        <v>0</v>
      </c>
      <c r="I31" s="20">
        <v>0</v>
      </c>
      <c r="J31" s="26">
        <v>176</v>
      </c>
      <c r="K31" s="27">
        <v>16</v>
      </c>
      <c r="L31" s="20">
        <v>200</v>
      </c>
      <c r="M31" s="20">
        <v>0</v>
      </c>
      <c r="N31" s="20">
        <v>40</v>
      </c>
      <c r="O31" s="20">
        <v>0</v>
      </c>
      <c r="P31" s="20">
        <v>0</v>
      </c>
      <c r="Q31" s="20">
        <v>0</v>
      </c>
      <c r="R31" s="20">
        <v>0</v>
      </c>
      <c r="S31" s="26">
        <v>176</v>
      </c>
      <c r="T31" s="20">
        <f t="shared" si="10"/>
        <v>0</v>
      </c>
      <c r="U31" s="20">
        <f t="shared" si="11"/>
        <v>0</v>
      </c>
      <c r="V31" s="20">
        <f t="shared" si="12"/>
        <v>0</v>
      </c>
      <c r="W31" s="20">
        <f t="shared" si="13"/>
        <v>0</v>
      </c>
      <c r="X31" s="20">
        <f t="shared" si="14"/>
        <v>0</v>
      </c>
      <c r="Y31" s="20">
        <f t="shared" si="15"/>
        <v>0</v>
      </c>
      <c r="Z31" s="20">
        <f t="shared" si="16"/>
        <v>0</v>
      </c>
      <c r="AA31" s="20">
        <f t="shared" si="17"/>
        <v>0</v>
      </c>
      <c r="AB31" s="20">
        <f t="shared" si="18"/>
        <v>0</v>
      </c>
      <c r="AC31" s="17" t="str">
        <f t="shared" si="19"/>
        <v>Ok</v>
      </c>
    </row>
    <row r="32" spans="1:29" s="56" customFormat="1" x14ac:dyDescent="0.3">
      <c r="A32" s="17" t="s">
        <v>184</v>
      </c>
      <c r="B32" s="20">
        <v>122</v>
      </c>
      <c r="C32" s="20">
        <v>200</v>
      </c>
      <c r="D32" s="20">
        <v>0</v>
      </c>
      <c r="E32" s="20">
        <v>7</v>
      </c>
      <c r="F32" s="20">
        <v>0</v>
      </c>
      <c r="G32" s="20">
        <v>0</v>
      </c>
      <c r="H32" s="20">
        <v>0</v>
      </c>
      <c r="I32" s="20">
        <v>0</v>
      </c>
      <c r="J32" s="26">
        <v>315</v>
      </c>
      <c r="K32" s="27">
        <v>122</v>
      </c>
      <c r="L32" s="20">
        <v>200</v>
      </c>
      <c r="M32" s="20">
        <v>0</v>
      </c>
      <c r="N32" s="20">
        <v>7</v>
      </c>
      <c r="O32" s="20">
        <v>0</v>
      </c>
      <c r="P32" s="20">
        <v>0</v>
      </c>
      <c r="Q32" s="20">
        <v>0</v>
      </c>
      <c r="R32" s="20">
        <v>0</v>
      </c>
      <c r="S32" s="26">
        <v>315</v>
      </c>
      <c r="T32" s="20">
        <f t="shared" si="10"/>
        <v>0</v>
      </c>
      <c r="U32" s="20">
        <f t="shared" si="11"/>
        <v>0</v>
      </c>
      <c r="V32" s="20">
        <f t="shared" si="12"/>
        <v>0</v>
      </c>
      <c r="W32" s="20">
        <f t="shared" si="13"/>
        <v>0</v>
      </c>
      <c r="X32" s="20">
        <f t="shared" si="14"/>
        <v>0</v>
      </c>
      <c r="Y32" s="20">
        <f t="shared" si="15"/>
        <v>0</v>
      </c>
      <c r="Z32" s="20">
        <f t="shared" si="16"/>
        <v>0</v>
      </c>
      <c r="AA32" s="20">
        <f t="shared" si="17"/>
        <v>0</v>
      </c>
      <c r="AB32" s="20">
        <f t="shared" si="18"/>
        <v>0</v>
      </c>
      <c r="AC32" s="17" t="str">
        <f t="shared" si="19"/>
        <v>Ok</v>
      </c>
    </row>
    <row r="33" spans="1:29" s="56" customFormat="1" x14ac:dyDescent="0.3">
      <c r="A33" s="17" t="s">
        <v>253</v>
      </c>
      <c r="B33" s="20">
        <v>18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18</v>
      </c>
      <c r="K33" s="27">
        <v>18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18</v>
      </c>
      <c r="T33" s="20">
        <f t="shared" si="10"/>
        <v>0</v>
      </c>
      <c r="U33" s="20">
        <f t="shared" si="11"/>
        <v>0</v>
      </c>
      <c r="V33" s="20">
        <f t="shared" si="12"/>
        <v>0</v>
      </c>
      <c r="W33" s="20">
        <f t="shared" si="13"/>
        <v>0</v>
      </c>
      <c r="X33" s="20">
        <f t="shared" si="14"/>
        <v>0</v>
      </c>
      <c r="Y33" s="20">
        <f t="shared" si="15"/>
        <v>0</v>
      </c>
      <c r="Z33" s="20">
        <f t="shared" si="16"/>
        <v>0</v>
      </c>
      <c r="AA33" s="20">
        <f t="shared" si="17"/>
        <v>0</v>
      </c>
      <c r="AB33" s="20">
        <f t="shared" si="18"/>
        <v>0</v>
      </c>
      <c r="AC33" s="17" t="str">
        <f t="shared" si="19"/>
        <v>Ok</v>
      </c>
    </row>
    <row r="34" spans="1:29" s="56" customFormat="1" x14ac:dyDescent="0.3">
      <c r="A34" s="17" t="s">
        <v>185</v>
      </c>
      <c r="B34" s="20">
        <v>32</v>
      </c>
      <c r="C34" s="20">
        <v>40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72</v>
      </c>
      <c r="K34" s="27">
        <v>32</v>
      </c>
      <c r="L34" s="20">
        <v>40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72</v>
      </c>
      <c r="T34" s="20">
        <f t="shared" si="10"/>
        <v>0</v>
      </c>
      <c r="U34" s="20">
        <f t="shared" si="11"/>
        <v>0</v>
      </c>
      <c r="V34" s="20">
        <f t="shared" si="12"/>
        <v>0</v>
      </c>
      <c r="W34" s="20">
        <f t="shared" si="13"/>
        <v>0</v>
      </c>
      <c r="X34" s="20">
        <f t="shared" si="14"/>
        <v>0</v>
      </c>
      <c r="Y34" s="20">
        <f t="shared" si="15"/>
        <v>0</v>
      </c>
      <c r="Z34" s="20">
        <f t="shared" si="16"/>
        <v>0</v>
      </c>
      <c r="AA34" s="20">
        <f t="shared" si="17"/>
        <v>0</v>
      </c>
      <c r="AB34" s="20">
        <f t="shared" si="18"/>
        <v>0</v>
      </c>
      <c r="AC34" s="17" t="str">
        <f t="shared" si="19"/>
        <v>Ok</v>
      </c>
    </row>
    <row r="35" spans="1:29" s="56" customFormat="1" x14ac:dyDescent="0.3">
      <c r="A35" s="17" t="s">
        <v>254</v>
      </c>
      <c r="B35" s="20">
        <v>8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8</v>
      </c>
      <c r="K35" s="27">
        <v>8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8</v>
      </c>
      <c r="T35" s="20">
        <f t="shared" si="10"/>
        <v>0</v>
      </c>
      <c r="U35" s="20">
        <f t="shared" si="11"/>
        <v>0</v>
      </c>
      <c r="V35" s="20">
        <f t="shared" si="12"/>
        <v>0</v>
      </c>
      <c r="W35" s="20">
        <f t="shared" si="13"/>
        <v>0</v>
      </c>
      <c r="X35" s="20">
        <f t="shared" si="14"/>
        <v>0</v>
      </c>
      <c r="Y35" s="20">
        <f t="shared" si="15"/>
        <v>0</v>
      </c>
      <c r="Z35" s="20">
        <f t="shared" si="16"/>
        <v>0</v>
      </c>
      <c r="AA35" s="20">
        <f t="shared" si="17"/>
        <v>0</v>
      </c>
      <c r="AB35" s="20">
        <f t="shared" si="18"/>
        <v>0</v>
      </c>
      <c r="AC35" s="17" t="str">
        <f t="shared" si="19"/>
        <v>Ok</v>
      </c>
    </row>
    <row r="36" spans="1:29" s="56" customFormat="1" x14ac:dyDescent="0.3">
      <c r="A36" s="17" t="s">
        <v>284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0</v>
      </c>
      <c r="K36" s="27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10"/>
        <v>0</v>
      </c>
      <c r="U36" s="20">
        <f t="shared" si="11"/>
        <v>0</v>
      </c>
      <c r="V36" s="20">
        <f t="shared" si="12"/>
        <v>0</v>
      </c>
      <c r="W36" s="20">
        <f t="shared" si="13"/>
        <v>0</v>
      </c>
      <c r="X36" s="20">
        <f t="shared" si="14"/>
        <v>0</v>
      </c>
      <c r="Y36" s="20">
        <f t="shared" si="15"/>
        <v>0</v>
      </c>
      <c r="Z36" s="20">
        <f t="shared" si="16"/>
        <v>0</v>
      </c>
      <c r="AA36" s="20">
        <f t="shared" si="17"/>
        <v>0</v>
      </c>
      <c r="AB36" s="20">
        <f t="shared" si="18"/>
        <v>0</v>
      </c>
      <c r="AC36" s="17" t="str">
        <f t="shared" si="19"/>
        <v>Ok</v>
      </c>
    </row>
    <row r="37" spans="1:29" s="56" customFormat="1" x14ac:dyDescent="0.3">
      <c r="A37" s="17" t="s">
        <v>283</v>
      </c>
      <c r="B37" s="20">
        <v>50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50</v>
      </c>
      <c r="K37" s="27">
        <v>50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50</v>
      </c>
      <c r="T37" s="20">
        <f t="shared" si="10"/>
        <v>0</v>
      </c>
      <c r="U37" s="20">
        <f t="shared" si="11"/>
        <v>0</v>
      </c>
      <c r="V37" s="20">
        <f t="shared" si="12"/>
        <v>0</v>
      </c>
      <c r="W37" s="20">
        <f t="shared" si="13"/>
        <v>0</v>
      </c>
      <c r="X37" s="20">
        <f t="shared" si="14"/>
        <v>0</v>
      </c>
      <c r="Y37" s="20">
        <f t="shared" si="15"/>
        <v>0</v>
      </c>
      <c r="Z37" s="20">
        <f t="shared" si="16"/>
        <v>0</v>
      </c>
      <c r="AA37" s="20">
        <f t="shared" si="17"/>
        <v>0</v>
      </c>
      <c r="AB37" s="20">
        <f t="shared" si="18"/>
        <v>0</v>
      </c>
      <c r="AC37" s="17" t="str">
        <f t="shared" si="19"/>
        <v>Ok</v>
      </c>
    </row>
    <row r="38" spans="1:29" s="56" customFormat="1" x14ac:dyDescent="0.3">
      <c r="A38" s="17" t="s">
        <v>186</v>
      </c>
      <c r="B38" s="20">
        <v>0</v>
      </c>
      <c r="C38" s="20">
        <v>120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6">
        <v>120</v>
      </c>
      <c r="K38" s="27">
        <v>0</v>
      </c>
      <c r="L38" s="20">
        <v>120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6">
        <v>120</v>
      </c>
      <c r="T38" s="20">
        <f t="shared" si="10"/>
        <v>0</v>
      </c>
      <c r="U38" s="20">
        <f t="shared" si="11"/>
        <v>0</v>
      </c>
      <c r="V38" s="20">
        <f t="shared" si="12"/>
        <v>0</v>
      </c>
      <c r="W38" s="20">
        <f t="shared" si="13"/>
        <v>0</v>
      </c>
      <c r="X38" s="20">
        <f t="shared" si="14"/>
        <v>0</v>
      </c>
      <c r="Y38" s="20">
        <f t="shared" si="15"/>
        <v>0</v>
      </c>
      <c r="Z38" s="20">
        <f t="shared" si="16"/>
        <v>0</v>
      </c>
      <c r="AA38" s="20">
        <f t="shared" si="17"/>
        <v>0</v>
      </c>
      <c r="AB38" s="20">
        <f t="shared" si="18"/>
        <v>0</v>
      </c>
      <c r="AC38" s="17" t="str">
        <f t="shared" si="19"/>
        <v>Ok</v>
      </c>
    </row>
    <row r="39" spans="1:29" s="56" customFormat="1" x14ac:dyDescent="0.3">
      <c r="A39" s="17" t="s">
        <v>187</v>
      </c>
      <c r="B39" s="20">
        <v>0</v>
      </c>
      <c r="C39" s="20">
        <v>250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250</v>
      </c>
      <c r="K39" s="27">
        <v>0</v>
      </c>
      <c r="L39" s="20">
        <v>250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250</v>
      </c>
      <c r="T39" s="20">
        <f t="shared" si="10"/>
        <v>0</v>
      </c>
      <c r="U39" s="20">
        <f t="shared" si="11"/>
        <v>0</v>
      </c>
      <c r="V39" s="20">
        <f t="shared" si="12"/>
        <v>0</v>
      </c>
      <c r="W39" s="20">
        <f t="shared" si="13"/>
        <v>0</v>
      </c>
      <c r="X39" s="20">
        <f t="shared" si="14"/>
        <v>0</v>
      </c>
      <c r="Y39" s="20">
        <f t="shared" si="15"/>
        <v>0</v>
      </c>
      <c r="Z39" s="20">
        <f t="shared" si="16"/>
        <v>0</v>
      </c>
      <c r="AA39" s="20">
        <f t="shared" si="17"/>
        <v>0</v>
      </c>
      <c r="AB39" s="20">
        <f t="shared" si="18"/>
        <v>0</v>
      </c>
      <c r="AC39" s="17" t="str">
        <f t="shared" si="19"/>
        <v>Ok</v>
      </c>
    </row>
    <row r="40" spans="1:29" s="56" customFormat="1" x14ac:dyDescent="0.3">
      <c r="A40" s="17" t="s">
        <v>188</v>
      </c>
      <c r="B40" s="20">
        <v>109</v>
      </c>
      <c r="C40" s="20">
        <v>0</v>
      </c>
      <c r="D40" s="20">
        <v>0</v>
      </c>
      <c r="E40" s="20">
        <v>1</v>
      </c>
      <c r="F40" s="20">
        <v>0</v>
      </c>
      <c r="G40" s="20">
        <v>0</v>
      </c>
      <c r="H40" s="20">
        <v>0</v>
      </c>
      <c r="I40" s="20">
        <v>0</v>
      </c>
      <c r="J40" s="26">
        <v>108</v>
      </c>
      <c r="K40" s="27">
        <v>109</v>
      </c>
      <c r="L40" s="20">
        <v>0</v>
      </c>
      <c r="M40" s="20">
        <v>0</v>
      </c>
      <c r="N40" s="20">
        <v>1</v>
      </c>
      <c r="O40" s="20">
        <v>0</v>
      </c>
      <c r="P40" s="20">
        <v>0</v>
      </c>
      <c r="Q40" s="20">
        <v>0</v>
      </c>
      <c r="R40" s="20">
        <v>0</v>
      </c>
      <c r="S40" s="26">
        <v>108</v>
      </c>
      <c r="T40" s="20">
        <f t="shared" si="10"/>
        <v>0</v>
      </c>
      <c r="U40" s="20">
        <f t="shared" si="11"/>
        <v>0</v>
      </c>
      <c r="V40" s="20">
        <f t="shared" si="12"/>
        <v>0</v>
      </c>
      <c r="W40" s="20">
        <f t="shared" si="13"/>
        <v>0</v>
      </c>
      <c r="X40" s="20">
        <f t="shared" si="14"/>
        <v>0</v>
      </c>
      <c r="Y40" s="20">
        <f t="shared" si="15"/>
        <v>0</v>
      </c>
      <c r="Z40" s="20">
        <f t="shared" si="16"/>
        <v>0</v>
      </c>
      <c r="AA40" s="20">
        <f t="shared" si="17"/>
        <v>0</v>
      </c>
      <c r="AB40" s="20">
        <f t="shared" si="18"/>
        <v>0</v>
      </c>
      <c r="AC40" s="17" t="str">
        <f t="shared" si="19"/>
        <v>Ok</v>
      </c>
    </row>
    <row r="41" spans="1:29" s="56" customFormat="1" x14ac:dyDescent="0.3">
      <c r="A41" s="17" t="s">
        <v>224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10"/>
        <v>0</v>
      </c>
      <c r="U41" s="20">
        <f t="shared" si="11"/>
        <v>0</v>
      </c>
      <c r="V41" s="20">
        <f t="shared" si="12"/>
        <v>0</v>
      </c>
      <c r="W41" s="20">
        <f t="shared" si="13"/>
        <v>0</v>
      </c>
      <c r="X41" s="20">
        <f t="shared" si="14"/>
        <v>0</v>
      </c>
      <c r="Y41" s="20">
        <f t="shared" si="15"/>
        <v>0</v>
      </c>
      <c r="Z41" s="20">
        <f t="shared" si="16"/>
        <v>0</v>
      </c>
      <c r="AA41" s="20">
        <f t="shared" si="17"/>
        <v>0</v>
      </c>
      <c r="AB41" s="20">
        <f t="shared" si="18"/>
        <v>0</v>
      </c>
      <c r="AC41" s="17" t="str">
        <f t="shared" si="19"/>
        <v>Ok</v>
      </c>
    </row>
    <row r="42" spans="1:29" s="56" customFormat="1" x14ac:dyDescent="0.3">
      <c r="A42" s="17" t="s">
        <v>255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10"/>
        <v>0</v>
      </c>
      <c r="U42" s="20">
        <f t="shared" si="11"/>
        <v>0</v>
      </c>
      <c r="V42" s="20">
        <f t="shared" si="12"/>
        <v>0</v>
      </c>
      <c r="W42" s="20">
        <f t="shared" si="13"/>
        <v>0</v>
      </c>
      <c r="X42" s="20">
        <f t="shared" si="14"/>
        <v>0</v>
      </c>
      <c r="Y42" s="20">
        <f t="shared" si="15"/>
        <v>0</v>
      </c>
      <c r="Z42" s="20">
        <f t="shared" si="16"/>
        <v>0</v>
      </c>
      <c r="AA42" s="20">
        <f t="shared" si="17"/>
        <v>0</v>
      </c>
      <c r="AB42" s="20">
        <f t="shared" si="18"/>
        <v>0</v>
      </c>
      <c r="AC42" s="17" t="str">
        <f t="shared" si="19"/>
        <v>Ok</v>
      </c>
    </row>
    <row r="43" spans="1:29" s="56" customFormat="1" x14ac:dyDescent="0.3">
      <c r="A43" s="17" t="s">
        <v>226</v>
      </c>
      <c r="B43" s="20">
        <v>0</v>
      </c>
      <c r="C43" s="20">
        <v>700</v>
      </c>
      <c r="D43" s="20">
        <v>0</v>
      </c>
      <c r="E43" s="20">
        <v>317</v>
      </c>
      <c r="F43" s="20">
        <v>0</v>
      </c>
      <c r="G43" s="20">
        <v>0</v>
      </c>
      <c r="H43" s="20">
        <v>0</v>
      </c>
      <c r="I43" s="20">
        <v>0</v>
      </c>
      <c r="J43" s="26">
        <v>383</v>
      </c>
      <c r="K43" s="27">
        <v>0</v>
      </c>
      <c r="L43" s="20">
        <v>700</v>
      </c>
      <c r="M43" s="20">
        <v>0</v>
      </c>
      <c r="N43" s="20">
        <v>317</v>
      </c>
      <c r="O43" s="20">
        <v>0</v>
      </c>
      <c r="P43" s="20">
        <v>0</v>
      </c>
      <c r="Q43" s="20">
        <v>0</v>
      </c>
      <c r="R43" s="20">
        <v>0</v>
      </c>
      <c r="S43" s="26">
        <v>383</v>
      </c>
      <c r="T43" s="20">
        <f t="shared" si="10"/>
        <v>0</v>
      </c>
      <c r="U43" s="20">
        <f t="shared" si="11"/>
        <v>0</v>
      </c>
      <c r="V43" s="20">
        <f t="shared" si="12"/>
        <v>0</v>
      </c>
      <c r="W43" s="20">
        <f t="shared" si="13"/>
        <v>0</v>
      </c>
      <c r="X43" s="20">
        <f t="shared" si="14"/>
        <v>0</v>
      </c>
      <c r="Y43" s="20">
        <f t="shared" si="15"/>
        <v>0</v>
      </c>
      <c r="Z43" s="20">
        <f t="shared" si="16"/>
        <v>0</v>
      </c>
      <c r="AA43" s="20">
        <f t="shared" si="17"/>
        <v>0</v>
      </c>
      <c r="AB43" s="20">
        <f t="shared" si="18"/>
        <v>0</v>
      </c>
      <c r="AC43" s="17" t="str">
        <f t="shared" si="19"/>
        <v>Ok</v>
      </c>
    </row>
    <row r="44" spans="1:29" s="56" customFormat="1" x14ac:dyDescent="0.3">
      <c r="A44" s="17" t="s">
        <v>225</v>
      </c>
      <c r="B44" s="20">
        <v>1</v>
      </c>
      <c r="C44" s="20">
        <v>320</v>
      </c>
      <c r="D44" s="20">
        <v>0</v>
      </c>
      <c r="E44" s="20">
        <v>43</v>
      </c>
      <c r="F44" s="20">
        <v>0</v>
      </c>
      <c r="G44" s="20">
        <v>0</v>
      </c>
      <c r="H44" s="20">
        <v>0</v>
      </c>
      <c r="I44" s="20">
        <v>0</v>
      </c>
      <c r="J44" s="26">
        <v>278</v>
      </c>
      <c r="K44" s="27">
        <v>1</v>
      </c>
      <c r="L44" s="20">
        <v>320</v>
      </c>
      <c r="M44" s="20">
        <v>0</v>
      </c>
      <c r="N44" s="20">
        <v>43</v>
      </c>
      <c r="O44" s="20">
        <v>0</v>
      </c>
      <c r="P44" s="20">
        <v>0</v>
      </c>
      <c r="Q44" s="20">
        <v>0</v>
      </c>
      <c r="R44" s="20">
        <v>0</v>
      </c>
      <c r="S44" s="26">
        <v>278</v>
      </c>
      <c r="T44" s="20">
        <f t="shared" si="10"/>
        <v>0</v>
      </c>
      <c r="U44" s="20">
        <f t="shared" si="11"/>
        <v>0</v>
      </c>
      <c r="V44" s="20">
        <f t="shared" si="12"/>
        <v>0</v>
      </c>
      <c r="W44" s="20">
        <f t="shared" si="13"/>
        <v>0</v>
      </c>
      <c r="X44" s="20">
        <f t="shared" si="14"/>
        <v>0</v>
      </c>
      <c r="Y44" s="20">
        <f t="shared" si="15"/>
        <v>0</v>
      </c>
      <c r="Z44" s="20">
        <f t="shared" si="16"/>
        <v>0</v>
      </c>
      <c r="AA44" s="20">
        <f t="shared" si="17"/>
        <v>0</v>
      </c>
      <c r="AB44" s="20">
        <f t="shared" si="18"/>
        <v>0</v>
      </c>
      <c r="AC44" s="17" t="str">
        <f t="shared" si="19"/>
        <v>Ok</v>
      </c>
    </row>
    <row r="45" spans="1:29" s="56" customFormat="1" x14ac:dyDescent="0.3">
      <c r="A45" s="17" t="s">
        <v>189</v>
      </c>
      <c r="B45" s="20">
        <v>41</v>
      </c>
      <c r="C45" s="20">
        <v>500</v>
      </c>
      <c r="D45" s="20">
        <v>0</v>
      </c>
      <c r="E45" s="20">
        <v>229</v>
      </c>
      <c r="F45" s="20">
        <v>0</v>
      </c>
      <c r="G45" s="20">
        <v>0</v>
      </c>
      <c r="H45" s="20">
        <v>0</v>
      </c>
      <c r="I45" s="20">
        <v>0</v>
      </c>
      <c r="J45" s="26">
        <v>312</v>
      </c>
      <c r="K45" s="27">
        <v>41</v>
      </c>
      <c r="L45" s="20">
        <v>500</v>
      </c>
      <c r="M45" s="20">
        <v>0</v>
      </c>
      <c r="N45" s="20">
        <v>229</v>
      </c>
      <c r="O45" s="20">
        <v>0</v>
      </c>
      <c r="P45" s="20">
        <v>0</v>
      </c>
      <c r="Q45" s="20">
        <v>0</v>
      </c>
      <c r="R45" s="20">
        <v>0</v>
      </c>
      <c r="S45" s="26">
        <v>312</v>
      </c>
      <c r="T45" s="20">
        <f t="shared" si="10"/>
        <v>0</v>
      </c>
      <c r="U45" s="20">
        <f t="shared" si="11"/>
        <v>0</v>
      </c>
      <c r="V45" s="20">
        <f t="shared" si="12"/>
        <v>0</v>
      </c>
      <c r="W45" s="20">
        <f t="shared" si="13"/>
        <v>0</v>
      </c>
      <c r="X45" s="20">
        <f t="shared" si="14"/>
        <v>0</v>
      </c>
      <c r="Y45" s="20">
        <f t="shared" si="15"/>
        <v>0</v>
      </c>
      <c r="Z45" s="20">
        <f t="shared" si="16"/>
        <v>0</v>
      </c>
      <c r="AA45" s="20">
        <f t="shared" si="17"/>
        <v>0</v>
      </c>
      <c r="AB45" s="20">
        <f t="shared" si="18"/>
        <v>0</v>
      </c>
      <c r="AC45" s="17" t="str">
        <f t="shared" si="19"/>
        <v>Ok</v>
      </c>
    </row>
    <row r="46" spans="1:29" s="56" customFormat="1" x14ac:dyDescent="0.3">
      <c r="A46" s="17" t="s">
        <v>285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10"/>
        <v>0</v>
      </c>
      <c r="U46" s="20">
        <f t="shared" si="11"/>
        <v>0</v>
      </c>
      <c r="V46" s="20">
        <f t="shared" si="12"/>
        <v>0</v>
      </c>
      <c r="W46" s="20">
        <f t="shared" si="13"/>
        <v>0</v>
      </c>
      <c r="X46" s="20">
        <f t="shared" si="14"/>
        <v>0</v>
      </c>
      <c r="Y46" s="20">
        <f t="shared" si="15"/>
        <v>0</v>
      </c>
      <c r="Z46" s="20">
        <f t="shared" si="16"/>
        <v>0</v>
      </c>
      <c r="AA46" s="20">
        <f t="shared" si="17"/>
        <v>0</v>
      </c>
      <c r="AB46" s="20">
        <f t="shared" si="18"/>
        <v>0</v>
      </c>
      <c r="AC46" s="17" t="str">
        <f t="shared" si="19"/>
        <v>Ok</v>
      </c>
    </row>
    <row r="47" spans="1:29" s="56" customFormat="1" x14ac:dyDescent="0.3">
      <c r="A47" s="17" t="s">
        <v>190</v>
      </c>
      <c r="B47" s="20">
        <v>2360</v>
      </c>
      <c r="C47" s="20">
        <v>3200</v>
      </c>
      <c r="D47" s="20">
        <v>0</v>
      </c>
      <c r="E47" s="20">
        <v>732</v>
      </c>
      <c r="F47" s="20">
        <v>0</v>
      </c>
      <c r="G47" s="20">
        <v>0</v>
      </c>
      <c r="H47" s="20">
        <v>0</v>
      </c>
      <c r="I47" s="20">
        <v>0</v>
      </c>
      <c r="J47" s="26">
        <v>4828</v>
      </c>
      <c r="K47" s="27">
        <v>2360</v>
      </c>
      <c r="L47" s="20">
        <v>3200</v>
      </c>
      <c r="M47" s="20">
        <v>0</v>
      </c>
      <c r="N47" s="20">
        <v>732</v>
      </c>
      <c r="O47" s="20">
        <v>0</v>
      </c>
      <c r="P47" s="20">
        <v>0</v>
      </c>
      <c r="Q47" s="20">
        <v>0</v>
      </c>
      <c r="R47" s="20">
        <v>0</v>
      </c>
      <c r="S47" s="26">
        <v>4828</v>
      </c>
      <c r="T47" s="20">
        <f t="shared" si="10"/>
        <v>0</v>
      </c>
      <c r="U47" s="20">
        <f t="shared" si="11"/>
        <v>0</v>
      </c>
      <c r="V47" s="20">
        <f t="shared" si="12"/>
        <v>0</v>
      </c>
      <c r="W47" s="20">
        <f t="shared" si="13"/>
        <v>0</v>
      </c>
      <c r="X47" s="20">
        <f t="shared" si="14"/>
        <v>0</v>
      </c>
      <c r="Y47" s="20">
        <f t="shared" si="15"/>
        <v>0</v>
      </c>
      <c r="Z47" s="20">
        <f t="shared" si="16"/>
        <v>0</v>
      </c>
      <c r="AA47" s="20">
        <f t="shared" si="17"/>
        <v>0</v>
      </c>
      <c r="AB47" s="20">
        <f t="shared" si="18"/>
        <v>0</v>
      </c>
      <c r="AC47" s="17" t="str">
        <f t="shared" si="19"/>
        <v>Ok</v>
      </c>
    </row>
    <row r="48" spans="1:29" s="56" customFormat="1" x14ac:dyDescent="0.3">
      <c r="A48" s="17" t="s">
        <v>227</v>
      </c>
      <c r="B48" s="20">
        <v>0</v>
      </c>
      <c r="C48" s="20">
        <v>80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80</v>
      </c>
      <c r="K48" s="27">
        <v>0</v>
      </c>
      <c r="L48" s="20">
        <v>80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80</v>
      </c>
      <c r="T48" s="20">
        <f t="shared" si="10"/>
        <v>0</v>
      </c>
      <c r="U48" s="20">
        <f t="shared" si="11"/>
        <v>0</v>
      </c>
      <c r="V48" s="20">
        <f t="shared" si="12"/>
        <v>0</v>
      </c>
      <c r="W48" s="20">
        <f t="shared" si="13"/>
        <v>0</v>
      </c>
      <c r="X48" s="20">
        <f t="shared" si="14"/>
        <v>0</v>
      </c>
      <c r="Y48" s="20">
        <f t="shared" si="15"/>
        <v>0</v>
      </c>
      <c r="Z48" s="20">
        <f t="shared" si="16"/>
        <v>0</v>
      </c>
      <c r="AA48" s="20">
        <f t="shared" si="17"/>
        <v>0</v>
      </c>
      <c r="AB48" s="20">
        <f t="shared" si="18"/>
        <v>0</v>
      </c>
      <c r="AC48" s="17" t="str">
        <f t="shared" si="19"/>
        <v>Ok</v>
      </c>
    </row>
    <row r="49" spans="1:29" s="56" customFormat="1" x14ac:dyDescent="0.3">
      <c r="A49" s="17" t="s">
        <v>229</v>
      </c>
      <c r="B49" s="20">
        <v>5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5</v>
      </c>
      <c r="K49" s="27">
        <v>5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5</v>
      </c>
      <c r="T49" s="20">
        <f t="shared" si="10"/>
        <v>0</v>
      </c>
      <c r="U49" s="20">
        <f t="shared" si="11"/>
        <v>0</v>
      </c>
      <c r="V49" s="20">
        <f t="shared" si="12"/>
        <v>0</v>
      </c>
      <c r="W49" s="20">
        <f t="shared" si="13"/>
        <v>0</v>
      </c>
      <c r="X49" s="20">
        <f t="shared" si="14"/>
        <v>0</v>
      </c>
      <c r="Y49" s="20">
        <f t="shared" si="15"/>
        <v>0</v>
      </c>
      <c r="Z49" s="20">
        <f t="shared" si="16"/>
        <v>0</v>
      </c>
      <c r="AA49" s="20">
        <f t="shared" si="17"/>
        <v>0</v>
      </c>
      <c r="AB49" s="20">
        <f t="shared" si="18"/>
        <v>0</v>
      </c>
      <c r="AC49" s="17" t="str">
        <f t="shared" si="19"/>
        <v>Ok</v>
      </c>
    </row>
    <row r="50" spans="1:29" s="56" customFormat="1" x14ac:dyDescent="0.3">
      <c r="A50" s="17" t="s">
        <v>230</v>
      </c>
      <c r="B50" s="20">
        <v>230</v>
      </c>
      <c r="C50" s="20">
        <v>0</v>
      </c>
      <c r="D50" s="20">
        <v>0</v>
      </c>
      <c r="E50" s="20">
        <v>2</v>
      </c>
      <c r="F50" s="20">
        <v>0</v>
      </c>
      <c r="G50" s="20">
        <v>0</v>
      </c>
      <c r="H50" s="20">
        <v>0</v>
      </c>
      <c r="I50" s="20">
        <v>0</v>
      </c>
      <c r="J50" s="26">
        <v>228</v>
      </c>
      <c r="K50" s="27">
        <v>230</v>
      </c>
      <c r="L50" s="20">
        <v>0</v>
      </c>
      <c r="M50" s="20">
        <v>0</v>
      </c>
      <c r="N50" s="20">
        <v>2</v>
      </c>
      <c r="O50" s="20">
        <v>0</v>
      </c>
      <c r="P50" s="20">
        <v>0</v>
      </c>
      <c r="Q50" s="20">
        <v>0</v>
      </c>
      <c r="R50" s="20">
        <v>0</v>
      </c>
      <c r="S50" s="26">
        <v>228</v>
      </c>
      <c r="T50" s="20">
        <f t="shared" si="10"/>
        <v>0</v>
      </c>
      <c r="U50" s="20">
        <f t="shared" si="11"/>
        <v>0</v>
      </c>
      <c r="V50" s="20">
        <f t="shared" si="12"/>
        <v>0</v>
      </c>
      <c r="W50" s="20">
        <f t="shared" si="13"/>
        <v>0</v>
      </c>
      <c r="X50" s="20">
        <f t="shared" si="14"/>
        <v>0</v>
      </c>
      <c r="Y50" s="20">
        <f t="shared" si="15"/>
        <v>0</v>
      </c>
      <c r="Z50" s="20">
        <f t="shared" si="16"/>
        <v>0</v>
      </c>
      <c r="AA50" s="20">
        <f t="shared" si="17"/>
        <v>0</v>
      </c>
      <c r="AB50" s="20">
        <f t="shared" si="18"/>
        <v>0</v>
      </c>
      <c r="AC50" s="17" t="str">
        <f t="shared" si="19"/>
        <v>Ok</v>
      </c>
    </row>
    <row r="51" spans="1:29" s="56" customFormat="1" x14ac:dyDescent="0.3">
      <c r="A51" s="17" t="s">
        <v>231</v>
      </c>
      <c r="B51" s="20">
        <v>57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57</v>
      </c>
      <c r="K51" s="27">
        <v>57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57</v>
      </c>
      <c r="T51" s="20">
        <f t="shared" si="10"/>
        <v>0</v>
      </c>
      <c r="U51" s="20">
        <f t="shared" si="11"/>
        <v>0</v>
      </c>
      <c r="V51" s="20">
        <f t="shared" si="12"/>
        <v>0</v>
      </c>
      <c r="W51" s="20">
        <f t="shared" si="13"/>
        <v>0</v>
      </c>
      <c r="X51" s="20">
        <f t="shared" si="14"/>
        <v>0</v>
      </c>
      <c r="Y51" s="20">
        <f t="shared" si="15"/>
        <v>0</v>
      </c>
      <c r="Z51" s="20">
        <f t="shared" si="16"/>
        <v>0</v>
      </c>
      <c r="AA51" s="20">
        <f t="shared" si="17"/>
        <v>0</v>
      </c>
      <c r="AB51" s="20">
        <f t="shared" si="18"/>
        <v>0</v>
      </c>
      <c r="AC51" s="17" t="str">
        <f t="shared" si="19"/>
        <v>Ok</v>
      </c>
    </row>
    <row r="52" spans="1:29" s="56" customFormat="1" x14ac:dyDescent="0.3">
      <c r="A52" s="17" t="s">
        <v>228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0</v>
      </c>
      <c r="K52" s="27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0</v>
      </c>
      <c r="T52" s="20">
        <f t="shared" si="10"/>
        <v>0</v>
      </c>
      <c r="U52" s="20">
        <f t="shared" si="11"/>
        <v>0</v>
      </c>
      <c r="V52" s="20">
        <f t="shared" si="12"/>
        <v>0</v>
      </c>
      <c r="W52" s="20">
        <f t="shared" si="13"/>
        <v>0</v>
      </c>
      <c r="X52" s="20">
        <f t="shared" si="14"/>
        <v>0</v>
      </c>
      <c r="Y52" s="20">
        <f t="shared" si="15"/>
        <v>0</v>
      </c>
      <c r="Z52" s="20">
        <f t="shared" si="16"/>
        <v>0</v>
      </c>
      <c r="AA52" s="20">
        <f t="shared" si="17"/>
        <v>0</v>
      </c>
      <c r="AB52" s="20">
        <f t="shared" si="18"/>
        <v>0</v>
      </c>
      <c r="AC52" s="17" t="str">
        <f t="shared" si="19"/>
        <v>Ok</v>
      </c>
    </row>
    <row r="53" spans="1:29" s="56" customFormat="1" x14ac:dyDescent="0.3">
      <c r="A53" s="17" t="s">
        <v>191</v>
      </c>
      <c r="B53" s="20">
        <v>103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103</v>
      </c>
      <c r="K53" s="27">
        <v>103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103</v>
      </c>
      <c r="T53" s="20">
        <f t="shared" si="10"/>
        <v>0</v>
      </c>
      <c r="U53" s="20">
        <f t="shared" si="11"/>
        <v>0</v>
      </c>
      <c r="V53" s="20">
        <f t="shared" si="12"/>
        <v>0</v>
      </c>
      <c r="W53" s="20">
        <f t="shared" si="13"/>
        <v>0</v>
      </c>
      <c r="X53" s="20">
        <f t="shared" si="14"/>
        <v>0</v>
      </c>
      <c r="Y53" s="20">
        <f t="shared" si="15"/>
        <v>0</v>
      </c>
      <c r="Z53" s="20">
        <f t="shared" si="16"/>
        <v>0</v>
      </c>
      <c r="AA53" s="20">
        <f t="shared" si="17"/>
        <v>0</v>
      </c>
      <c r="AB53" s="20">
        <f t="shared" si="18"/>
        <v>0</v>
      </c>
      <c r="AC53" s="17" t="str">
        <f t="shared" si="19"/>
        <v>Ok</v>
      </c>
    </row>
    <row r="54" spans="1:29" s="56" customFormat="1" x14ac:dyDescent="0.3">
      <c r="A54" s="17" t="s">
        <v>232</v>
      </c>
      <c r="B54" s="20">
        <v>1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1</v>
      </c>
      <c r="K54" s="27">
        <v>1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1</v>
      </c>
      <c r="T54" s="20">
        <f t="shared" si="10"/>
        <v>0</v>
      </c>
      <c r="U54" s="20">
        <f t="shared" si="11"/>
        <v>0</v>
      </c>
      <c r="V54" s="20">
        <f t="shared" si="12"/>
        <v>0</v>
      </c>
      <c r="W54" s="20">
        <f t="shared" si="13"/>
        <v>0</v>
      </c>
      <c r="X54" s="20">
        <f t="shared" si="14"/>
        <v>0</v>
      </c>
      <c r="Y54" s="20">
        <f t="shared" si="15"/>
        <v>0</v>
      </c>
      <c r="Z54" s="20">
        <f t="shared" si="16"/>
        <v>0</v>
      </c>
      <c r="AA54" s="20">
        <f t="shared" si="17"/>
        <v>0</v>
      </c>
      <c r="AB54" s="20">
        <f t="shared" si="18"/>
        <v>0</v>
      </c>
      <c r="AC54" s="17" t="str">
        <f t="shared" si="19"/>
        <v>Ok</v>
      </c>
    </row>
    <row r="55" spans="1:29" s="56" customFormat="1" x14ac:dyDescent="0.3">
      <c r="A55" s="17" t="s">
        <v>192</v>
      </c>
      <c r="B55" s="20">
        <v>85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85</v>
      </c>
      <c r="K55" s="27">
        <v>85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85</v>
      </c>
      <c r="T55" s="20">
        <f t="shared" si="10"/>
        <v>0</v>
      </c>
      <c r="U55" s="20">
        <f t="shared" si="11"/>
        <v>0</v>
      </c>
      <c r="V55" s="20">
        <f t="shared" si="12"/>
        <v>0</v>
      </c>
      <c r="W55" s="20">
        <f t="shared" si="13"/>
        <v>0</v>
      </c>
      <c r="X55" s="20">
        <f t="shared" si="14"/>
        <v>0</v>
      </c>
      <c r="Y55" s="20">
        <f t="shared" si="15"/>
        <v>0</v>
      </c>
      <c r="Z55" s="20">
        <f t="shared" si="16"/>
        <v>0</v>
      </c>
      <c r="AA55" s="20">
        <f t="shared" si="17"/>
        <v>0</v>
      </c>
      <c r="AB55" s="20">
        <f t="shared" si="18"/>
        <v>0</v>
      </c>
      <c r="AC55" s="17" t="str">
        <f t="shared" si="19"/>
        <v>Ok</v>
      </c>
    </row>
    <row r="56" spans="1:29" s="56" customFormat="1" x14ac:dyDescent="0.3">
      <c r="A56" s="17" t="s">
        <v>256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10"/>
        <v>0</v>
      </c>
      <c r="U56" s="20">
        <f t="shared" si="11"/>
        <v>0</v>
      </c>
      <c r="V56" s="20">
        <f t="shared" si="12"/>
        <v>0</v>
      </c>
      <c r="W56" s="20">
        <f t="shared" si="13"/>
        <v>0</v>
      </c>
      <c r="X56" s="20">
        <f t="shared" si="14"/>
        <v>0</v>
      </c>
      <c r="Y56" s="20">
        <f t="shared" si="15"/>
        <v>0</v>
      </c>
      <c r="Z56" s="20">
        <f t="shared" si="16"/>
        <v>0</v>
      </c>
      <c r="AA56" s="20">
        <f t="shared" si="17"/>
        <v>0</v>
      </c>
      <c r="AB56" s="20">
        <f t="shared" si="18"/>
        <v>0</v>
      </c>
      <c r="AC56" s="17" t="str">
        <f t="shared" si="19"/>
        <v>Ok</v>
      </c>
    </row>
    <row r="57" spans="1:29" s="56" customFormat="1" x14ac:dyDescent="0.3">
      <c r="A57" s="17" t="s">
        <v>193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10"/>
        <v>0</v>
      </c>
      <c r="U57" s="20">
        <f t="shared" si="11"/>
        <v>0</v>
      </c>
      <c r="V57" s="20">
        <f t="shared" si="12"/>
        <v>0</v>
      </c>
      <c r="W57" s="20">
        <f t="shared" si="13"/>
        <v>0</v>
      </c>
      <c r="X57" s="20">
        <f t="shared" si="14"/>
        <v>0</v>
      </c>
      <c r="Y57" s="20">
        <f t="shared" si="15"/>
        <v>0</v>
      </c>
      <c r="Z57" s="20">
        <f t="shared" si="16"/>
        <v>0</v>
      </c>
      <c r="AA57" s="20">
        <f t="shared" si="17"/>
        <v>0</v>
      </c>
      <c r="AB57" s="20">
        <f t="shared" si="18"/>
        <v>0</v>
      </c>
      <c r="AC57" s="17" t="str">
        <f t="shared" si="19"/>
        <v>Ok</v>
      </c>
    </row>
    <row r="58" spans="1:29" s="56" customFormat="1" x14ac:dyDescent="0.3">
      <c r="A58" s="17" t="s">
        <v>208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10"/>
        <v>0</v>
      </c>
      <c r="U58" s="20">
        <f t="shared" si="11"/>
        <v>0</v>
      </c>
      <c r="V58" s="20">
        <f t="shared" si="12"/>
        <v>0</v>
      </c>
      <c r="W58" s="20">
        <f t="shared" si="13"/>
        <v>0</v>
      </c>
      <c r="X58" s="20">
        <f t="shared" si="14"/>
        <v>0</v>
      </c>
      <c r="Y58" s="20">
        <f t="shared" si="15"/>
        <v>0</v>
      </c>
      <c r="Z58" s="20">
        <f t="shared" si="16"/>
        <v>0</v>
      </c>
      <c r="AA58" s="20">
        <f t="shared" si="17"/>
        <v>0</v>
      </c>
      <c r="AB58" s="20">
        <f t="shared" si="18"/>
        <v>0</v>
      </c>
      <c r="AC58" s="17" t="str">
        <f t="shared" si="19"/>
        <v>Ok</v>
      </c>
    </row>
    <row r="59" spans="1:29" s="56" customFormat="1" x14ac:dyDescent="0.3">
      <c r="A59" s="17" t="s">
        <v>233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si="10"/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19"/>
        <v>Ok</v>
      </c>
    </row>
    <row r="60" spans="1:29" s="56" customFormat="1" x14ac:dyDescent="0.3">
      <c r="A60" s="17" t="s">
        <v>257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19"/>
        <v>Ok</v>
      </c>
    </row>
    <row r="61" spans="1:29" s="56" customFormat="1" x14ac:dyDescent="0.3">
      <c r="A61" s="17" t="s">
        <v>235</v>
      </c>
      <c r="B61" s="20">
        <v>26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26</v>
      </c>
      <c r="K61" s="27">
        <v>26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26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19"/>
        <v>Ok</v>
      </c>
    </row>
    <row r="62" spans="1:29" s="56" customFormat="1" x14ac:dyDescent="0.3">
      <c r="A62" s="17" t="s">
        <v>234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0</v>
      </c>
      <c r="K62" s="27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19"/>
        <v>Ok</v>
      </c>
    </row>
    <row r="63" spans="1:29" s="56" customFormat="1" x14ac:dyDescent="0.3">
      <c r="A63" s="17" t="s">
        <v>206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0</v>
      </c>
      <c r="K63" s="27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0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19"/>
        <v>Ok</v>
      </c>
    </row>
    <row r="64" spans="1:29" s="56" customFormat="1" x14ac:dyDescent="0.3">
      <c r="A64" s="17" t="s">
        <v>194</v>
      </c>
      <c r="B64" s="20">
        <v>41</v>
      </c>
      <c r="C64" s="20">
        <v>300</v>
      </c>
      <c r="D64" s="20">
        <v>0</v>
      </c>
      <c r="E64" s="20">
        <v>26</v>
      </c>
      <c r="F64" s="20">
        <v>0</v>
      </c>
      <c r="G64" s="20">
        <v>0</v>
      </c>
      <c r="H64" s="20">
        <v>0</v>
      </c>
      <c r="I64" s="20">
        <v>0</v>
      </c>
      <c r="J64" s="26">
        <v>315</v>
      </c>
      <c r="K64" s="27">
        <v>41</v>
      </c>
      <c r="L64" s="20">
        <v>300</v>
      </c>
      <c r="M64" s="20">
        <v>0</v>
      </c>
      <c r="N64" s="20">
        <v>26</v>
      </c>
      <c r="O64" s="20">
        <v>0</v>
      </c>
      <c r="P64" s="20">
        <v>0</v>
      </c>
      <c r="Q64" s="20">
        <v>0</v>
      </c>
      <c r="R64" s="20">
        <v>0</v>
      </c>
      <c r="S64" s="26">
        <v>315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19"/>
        <v>Ok</v>
      </c>
    </row>
    <row r="65" spans="1:29" s="56" customFormat="1" x14ac:dyDescent="0.3">
      <c r="A65" s="17" t="s">
        <v>258</v>
      </c>
      <c r="B65" s="20">
        <v>193</v>
      </c>
      <c r="C65" s="20">
        <v>1000</v>
      </c>
      <c r="D65" s="20">
        <v>0</v>
      </c>
      <c r="E65" s="20">
        <v>273</v>
      </c>
      <c r="F65" s="20">
        <v>0</v>
      </c>
      <c r="G65" s="20">
        <v>0</v>
      </c>
      <c r="H65" s="20">
        <v>0</v>
      </c>
      <c r="I65" s="20">
        <v>0</v>
      </c>
      <c r="J65" s="26">
        <v>920</v>
      </c>
      <c r="K65" s="27">
        <v>193</v>
      </c>
      <c r="L65" s="20">
        <v>1000</v>
      </c>
      <c r="M65" s="20">
        <v>0</v>
      </c>
      <c r="N65" s="20">
        <v>273</v>
      </c>
      <c r="O65" s="20">
        <v>0</v>
      </c>
      <c r="P65" s="20">
        <v>0</v>
      </c>
      <c r="Q65" s="20">
        <v>0</v>
      </c>
      <c r="R65" s="20">
        <v>0</v>
      </c>
      <c r="S65" s="26">
        <v>920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19"/>
        <v>Ok</v>
      </c>
    </row>
    <row r="66" spans="1:29" s="56" customFormat="1" x14ac:dyDescent="0.3">
      <c r="A66" s="17" t="s">
        <v>236</v>
      </c>
      <c r="B66" s="20">
        <v>11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11</v>
      </c>
      <c r="K66" s="27">
        <v>11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11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19"/>
        <v>Ok</v>
      </c>
    </row>
    <row r="67" spans="1:29" s="56" customFormat="1" x14ac:dyDescent="0.3">
      <c r="A67" s="17" t="s">
        <v>195</v>
      </c>
      <c r="B67" s="20">
        <v>0</v>
      </c>
      <c r="C67" s="20">
        <v>120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6">
        <v>120</v>
      </c>
      <c r="K67" s="27">
        <v>0</v>
      </c>
      <c r="L67" s="20">
        <v>120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120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19"/>
        <v>Ok</v>
      </c>
    </row>
    <row r="68" spans="1:29" s="56" customFormat="1" x14ac:dyDescent="0.3">
      <c r="A68" s="17" t="s">
        <v>196</v>
      </c>
      <c r="B68" s="20">
        <v>51</v>
      </c>
      <c r="C68" s="20">
        <v>50</v>
      </c>
      <c r="D68" s="20">
        <v>0</v>
      </c>
      <c r="E68" s="20">
        <v>21</v>
      </c>
      <c r="F68" s="20">
        <v>0</v>
      </c>
      <c r="G68" s="20">
        <v>0</v>
      </c>
      <c r="H68" s="20">
        <v>0</v>
      </c>
      <c r="I68" s="20">
        <v>0</v>
      </c>
      <c r="J68" s="26">
        <v>80</v>
      </c>
      <c r="K68" s="27">
        <v>51</v>
      </c>
      <c r="L68" s="20">
        <v>50</v>
      </c>
      <c r="M68" s="20">
        <v>0</v>
      </c>
      <c r="N68" s="20">
        <v>21</v>
      </c>
      <c r="O68" s="20">
        <v>0</v>
      </c>
      <c r="P68" s="20">
        <v>0</v>
      </c>
      <c r="Q68" s="20">
        <v>0</v>
      </c>
      <c r="R68" s="20">
        <v>0</v>
      </c>
      <c r="S68" s="26">
        <v>80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19"/>
        <v>Ok</v>
      </c>
    </row>
    <row r="69" spans="1:29" s="56" customFormat="1" x14ac:dyDescent="0.3">
      <c r="A69" s="17" t="s">
        <v>209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0</v>
      </c>
      <c r="K69" s="27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0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si="19"/>
        <v>Ok</v>
      </c>
    </row>
    <row r="70" spans="1:29" s="56" customFormat="1" x14ac:dyDescent="0.3">
      <c r="A70" s="17" t="s">
        <v>238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6">
        <v>0</v>
      </c>
      <c r="K70" s="27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6">
        <v>0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9"/>
        <v>Ok</v>
      </c>
    </row>
    <row r="71" spans="1:29" s="56" customFormat="1" x14ac:dyDescent="0.3">
      <c r="A71" s="17" t="s">
        <v>237</v>
      </c>
      <c r="B71" s="20">
        <v>62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6">
        <v>62</v>
      </c>
      <c r="K71" s="27">
        <v>62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6">
        <v>62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9"/>
        <v>Ok</v>
      </c>
    </row>
    <row r="72" spans="1:29" s="56" customFormat="1" x14ac:dyDescent="0.3">
      <c r="A72" s="17" t="s">
        <v>197</v>
      </c>
      <c r="B72" s="20">
        <v>26</v>
      </c>
      <c r="C72" s="20">
        <v>50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6">
        <v>76</v>
      </c>
      <c r="K72" s="27">
        <v>26</v>
      </c>
      <c r="L72" s="20">
        <v>50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6">
        <v>76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9"/>
        <v>Ok</v>
      </c>
    </row>
    <row r="73" spans="1:29" s="56" customFormat="1" x14ac:dyDescent="0.3">
      <c r="A73" s="17" t="s">
        <v>198</v>
      </c>
      <c r="B73" s="20">
        <v>7</v>
      </c>
      <c r="C73" s="20">
        <v>40</v>
      </c>
      <c r="D73" s="20">
        <v>0</v>
      </c>
      <c r="E73" s="20">
        <v>6</v>
      </c>
      <c r="F73" s="20">
        <v>0</v>
      </c>
      <c r="G73" s="20">
        <v>0</v>
      </c>
      <c r="H73" s="20">
        <v>0</v>
      </c>
      <c r="I73" s="20">
        <v>0</v>
      </c>
      <c r="J73" s="26">
        <v>41</v>
      </c>
      <c r="K73" s="27">
        <v>7</v>
      </c>
      <c r="L73" s="20">
        <v>40</v>
      </c>
      <c r="M73" s="20">
        <v>0</v>
      </c>
      <c r="N73" s="20">
        <v>6</v>
      </c>
      <c r="O73" s="20">
        <v>0</v>
      </c>
      <c r="P73" s="20">
        <v>0</v>
      </c>
      <c r="Q73" s="20">
        <v>0</v>
      </c>
      <c r="R73" s="20">
        <v>0</v>
      </c>
      <c r="S73" s="26">
        <v>41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9"/>
        <v>Ok</v>
      </c>
    </row>
    <row r="74" spans="1:29" s="56" customFormat="1" x14ac:dyDescent="0.3">
      <c r="A74" s="17" t="s">
        <v>199</v>
      </c>
      <c r="B74" s="20">
        <v>114</v>
      </c>
      <c r="C74" s="20">
        <v>100</v>
      </c>
      <c r="D74" s="20">
        <v>0</v>
      </c>
      <c r="E74" s="20">
        <v>50</v>
      </c>
      <c r="F74" s="20">
        <v>0</v>
      </c>
      <c r="G74" s="20">
        <v>0</v>
      </c>
      <c r="H74" s="20">
        <v>0</v>
      </c>
      <c r="I74" s="20">
        <v>0</v>
      </c>
      <c r="J74" s="26">
        <v>164</v>
      </c>
      <c r="K74" s="27">
        <v>114</v>
      </c>
      <c r="L74" s="20">
        <v>100</v>
      </c>
      <c r="M74" s="20">
        <v>0</v>
      </c>
      <c r="N74" s="20">
        <v>50</v>
      </c>
      <c r="O74" s="20">
        <v>0</v>
      </c>
      <c r="P74" s="20">
        <v>0</v>
      </c>
      <c r="Q74" s="20">
        <v>0</v>
      </c>
      <c r="R74" s="20">
        <v>0</v>
      </c>
      <c r="S74" s="26">
        <v>164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9"/>
        <v>Ok</v>
      </c>
    </row>
    <row r="75" spans="1:29" s="56" customFormat="1" x14ac:dyDescent="0.3">
      <c r="A75" s="17" t="s">
        <v>239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6">
        <v>0</v>
      </c>
      <c r="K75" s="27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6">
        <v>0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9"/>
        <v>Ok</v>
      </c>
    </row>
    <row r="76" spans="1:29" s="56" customFormat="1" x14ac:dyDescent="0.3">
      <c r="A76" s="17" t="s">
        <v>200</v>
      </c>
      <c r="B76" s="20">
        <v>0</v>
      </c>
      <c r="C76" s="20">
        <v>100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100</v>
      </c>
      <c r="K76" s="27">
        <v>0</v>
      </c>
      <c r="L76" s="20">
        <v>100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100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9"/>
        <v>Ok</v>
      </c>
    </row>
    <row r="77" spans="1:29" s="56" customFormat="1" x14ac:dyDescent="0.3">
      <c r="A77" s="17" t="s">
        <v>201</v>
      </c>
      <c r="B77" s="20">
        <v>5</v>
      </c>
      <c r="C77" s="20">
        <v>0</v>
      </c>
      <c r="D77" s="20">
        <v>0</v>
      </c>
      <c r="E77" s="20">
        <v>1</v>
      </c>
      <c r="F77" s="20">
        <v>0</v>
      </c>
      <c r="G77" s="20">
        <v>0</v>
      </c>
      <c r="H77" s="20">
        <v>0</v>
      </c>
      <c r="I77" s="20">
        <v>0</v>
      </c>
      <c r="J77" s="26">
        <v>4</v>
      </c>
      <c r="K77" s="27">
        <v>5</v>
      </c>
      <c r="L77" s="20">
        <v>0</v>
      </c>
      <c r="M77" s="20">
        <v>0</v>
      </c>
      <c r="N77" s="20">
        <v>1</v>
      </c>
      <c r="O77" s="20">
        <v>0</v>
      </c>
      <c r="P77" s="20">
        <v>0</v>
      </c>
      <c r="Q77" s="20">
        <v>0</v>
      </c>
      <c r="R77" s="20">
        <v>0</v>
      </c>
      <c r="S77" s="26">
        <v>4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9"/>
        <v>Ok</v>
      </c>
    </row>
    <row r="78" spans="1:29" s="56" customFormat="1" x14ac:dyDescent="0.3">
      <c r="A78" s="17" t="s">
        <v>202</v>
      </c>
      <c r="B78" s="20">
        <v>0</v>
      </c>
      <c r="C78" s="20">
        <v>250</v>
      </c>
      <c r="D78" s="20">
        <v>0</v>
      </c>
      <c r="E78" s="20">
        <v>10</v>
      </c>
      <c r="F78" s="20">
        <v>0</v>
      </c>
      <c r="G78" s="20">
        <v>0</v>
      </c>
      <c r="H78" s="20">
        <v>0</v>
      </c>
      <c r="I78" s="20">
        <v>0</v>
      </c>
      <c r="J78" s="26">
        <v>240</v>
      </c>
      <c r="K78" s="27">
        <v>0</v>
      </c>
      <c r="L78" s="20">
        <v>250</v>
      </c>
      <c r="M78" s="20">
        <v>0</v>
      </c>
      <c r="N78" s="20">
        <v>10</v>
      </c>
      <c r="O78" s="20">
        <v>0</v>
      </c>
      <c r="P78" s="20">
        <v>0</v>
      </c>
      <c r="Q78" s="20">
        <v>0</v>
      </c>
      <c r="R78" s="20">
        <v>0</v>
      </c>
      <c r="S78" s="26">
        <v>240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9"/>
        <v>Ok</v>
      </c>
    </row>
    <row r="79" spans="1:29" s="56" customFormat="1" x14ac:dyDescent="0.3">
      <c r="A79" s="17" t="s">
        <v>241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0</v>
      </c>
      <c r="K79" s="27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0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0</v>
      </c>
      <c r="X79" s="20">
        <f t="shared" si="10"/>
        <v>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9"/>
        <v>Ok</v>
      </c>
    </row>
    <row r="80" spans="1:29" s="56" customFormat="1" x14ac:dyDescent="0.3">
      <c r="A80" s="17" t="s">
        <v>240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6">
        <v>0</v>
      </c>
      <c r="K80" s="27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9"/>
        <v>Ok</v>
      </c>
    </row>
    <row r="81" spans="1:29" s="56" customFormat="1" x14ac:dyDescent="0.3">
      <c r="A81" s="17" t="s">
        <v>210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0</v>
      </c>
      <c r="K81" s="27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0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0</v>
      </c>
      <c r="X81" s="20">
        <f t="shared" si="10"/>
        <v>0</v>
      </c>
      <c r="Y81" s="20">
        <f t="shared" si="10"/>
        <v>0</v>
      </c>
      <c r="Z81" s="20">
        <f t="shared" si="10"/>
        <v>0</v>
      </c>
      <c r="AA81" s="20">
        <f t="shared" ref="T81:AB95" si="20">I81-R81</f>
        <v>0</v>
      </c>
      <c r="AB81" s="20">
        <f t="shared" si="20"/>
        <v>0</v>
      </c>
      <c r="AC81" s="17" t="str">
        <f t="shared" si="19"/>
        <v>Ok</v>
      </c>
    </row>
    <row r="82" spans="1:29" s="56" customFormat="1" x14ac:dyDescent="0.3">
      <c r="A82" s="17" t="s">
        <v>203</v>
      </c>
      <c r="B82" s="20">
        <v>172</v>
      </c>
      <c r="C82" s="20">
        <v>100</v>
      </c>
      <c r="D82" s="20">
        <v>0</v>
      </c>
      <c r="E82" s="20">
        <v>83</v>
      </c>
      <c r="F82" s="20">
        <v>0</v>
      </c>
      <c r="G82" s="20">
        <v>0</v>
      </c>
      <c r="H82" s="20">
        <v>0</v>
      </c>
      <c r="I82" s="20">
        <v>0</v>
      </c>
      <c r="J82" s="26">
        <v>189</v>
      </c>
      <c r="K82" s="27">
        <v>172</v>
      </c>
      <c r="L82" s="20">
        <v>100</v>
      </c>
      <c r="M82" s="20">
        <v>0</v>
      </c>
      <c r="N82" s="20">
        <v>83</v>
      </c>
      <c r="O82" s="20">
        <v>0</v>
      </c>
      <c r="P82" s="20">
        <v>0</v>
      </c>
      <c r="Q82" s="20">
        <v>0</v>
      </c>
      <c r="R82" s="20">
        <v>0</v>
      </c>
      <c r="S82" s="26">
        <v>189</v>
      </c>
      <c r="T82" s="20">
        <f t="shared" si="20"/>
        <v>0</v>
      </c>
      <c r="U82" s="20">
        <f t="shared" si="20"/>
        <v>0</v>
      </c>
      <c r="V82" s="20">
        <f t="shared" si="20"/>
        <v>0</v>
      </c>
      <c r="W82" s="20">
        <f t="shared" si="20"/>
        <v>0</v>
      </c>
      <c r="X82" s="20">
        <f t="shared" si="20"/>
        <v>0</v>
      </c>
      <c r="Y82" s="20">
        <f t="shared" si="20"/>
        <v>0</v>
      </c>
      <c r="Z82" s="20">
        <f t="shared" si="20"/>
        <v>0</v>
      </c>
      <c r="AA82" s="20">
        <f t="shared" si="20"/>
        <v>0</v>
      </c>
      <c r="AB82" s="20">
        <f t="shared" si="20"/>
        <v>0</v>
      </c>
      <c r="AC82" s="17" t="str">
        <f t="shared" si="19"/>
        <v>Ok</v>
      </c>
    </row>
    <row r="83" spans="1:29" s="56" customFormat="1" x14ac:dyDescent="0.3">
      <c r="A83" s="17" t="s">
        <v>242</v>
      </c>
      <c r="B83" s="20">
        <v>0</v>
      </c>
      <c r="C83" s="20">
        <v>80</v>
      </c>
      <c r="D83" s="20">
        <v>0</v>
      </c>
      <c r="E83" s="20">
        <v>61</v>
      </c>
      <c r="F83" s="20">
        <v>0</v>
      </c>
      <c r="G83" s="20">
        <v>0</v>
      </c>
      <c r="H83" s="20">
        <v>0</v>
      </c>
      <c r="I83" s="20">
        <v>0</v>
      </c>
      <c r="J83" s="26">
        <v>19</v>
      </c>
      <c r="K83" s="27">
        <v>0</v>
      </c>
      <c r="L83" s="20">
        <v>80</v>
      </c>
      <c r="M83" s="20">
        <v>0</v>
      </c>
      <c r="N83" s="20">
        <v>61</v>
      </c>
      <c r="O83" s="20">
        <v>0</v>
      </c>
      <c r="P83" s="20">
        <v>0</v>
      </c>
      <c r="Q83" s="20">
        <v>0</v>
      </c>
      <c r="R83" s="20">
        <v>0</v>
      </c>
      <c r="S83" s="26">
        <v>19</v>
      </c>
      <c r="T83" s="20">
        <f t="shared" si="20"/>
        <v>0</v>
      </c>
      <c r="U83" s="20">
        <f t="shared" si="20"/>
        <v>0</v>
      </c>
      <c r="V83" s="20">
        <f t="shared" si="20"/>
        <v>0</v>
      </c>
      <c r="W83" s="20">
        <f t="shared" si="20"/>
        <v>0</v>
      </c>
      <c r="X83" s="20">
        <f t="shared" si="20"/>
        <v>0</v>
      </c>
      <c r="Y83" s="20">
        <f t="shared" si="20"/>
        <v>0</v>
      </c>
      <c r="Z83" s="20">
        <f t="shared" si="20"/>
        <v>0</v>
      </c>
      <c r="AA83" s="20">
        <f t="shared" si="20"/>
        <v>0</v>
      </c>
      <c r="AB83" s="20">
        <f t="shared" si="20"/>
        <v>0</v>
      </c>
      <c r="AC83" s="17" t="str">
        <f t="shared" si="19"/>
        <v>Ok</v>
      </c>
    </row>
    <row r="84" spans="1:29" s="56" customFormat="1" x14ac:dyDescent="0.3">
      <c r="A84" s="17" t="s">
        <v>211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6">
        <v>0</v>
      </c>
      <c r="K84" s="27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6">
        <v>0</v>
      </c>
      <c r="T84" s="20">
        <f t="shared" si="20"/>
        <v>0</v>
      </c>
      <c r="U84" s="20">
        <f t="shared" si="20"/>
        <v>0</v>
      </c>
      <c r="V84" s="20">
        <f t="shared" si="20"/>
        <v>0</v>
      </c>
      <c r="W84" s="20">
        <f t="shared" si="20"/>
        <v>0</v>
      </c>
      <c r="X84" s="20">
        <f t="shared" si="20"/>
        <v>0</v>
      </c>
      <c r="Y84" s="20">
        <f t="shared" si="20"/>
        <v>0</v>
      </c>
      <c r="Z84" s="20">
        <f t="shared" si="20"/>
        <v>0</v>
      </c>
      <c r="AA84" s="20">
        <f t="shared" si="20"/>
        <v>0</v>
      </c>
      <c r="AB84" s="20">
        <f t="shared" si="20"/>
        <v>0</v>
      </c>
      <c r="AC84" s="17" t="str">
        <f t="shared" si="19"/>
        <v>Ok</v>
      </c>
    </row>
    <row r="85" spans="1:29" s="56" customFormat="1" x14ac:dyDescent="0.3">
      <c r="A85" s="17" t="s">
        <v>262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6">
        <v>0</v>
      </c>
      <c r="K85" s="27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6">
        <v>0</v>
      </c>
      <c r="T85" s="20">
        <f t="shared" si="20"/>
        <v>0</v>
      </c>
      <c r="U85" s="20">
        <f t="shared" si="20"/>
        <v>0</v>
      </c>
      <c r="V85" s="20">
        <f t="shared" si="20"/>
        <v>0</v>
      </c>
      <c r="W85" s="20">
        <f t="shared" si="20"/>
        <v>0</v>
      </c>
      <c r="X85" s="20">
        <f t="shared" si="20"/>
        <v>0</v>
      </c>
      <c r="Y85" s="20">
        <f t="shared" si="20"/>
        <v>0</v>
      </c>
      <c r="Z85" s="20">
        <f t="shared" si="20"/>
        <v>0</v>
      </c>
      <c r="AA85" s="20">
        <f t="shared" si="20"/>
        <v>0</v>
      </c>
      <c r="AB85" s="20">
        <f t="shared" si="20"/>
        <v>0</v>
      </c>
      <c r="AC85" s="17" t="str">
        <f t="shared" si="19"/>
        <v>Ok</v>
      </c>
    </row>
    <row r="86" spans="1:29" s="56" customFormat="1" x14ac:dyDescent="0.3">
      <c r="A86" s="17" t="s">
        <v>244</v>
      </c>
      <c r="B86" s="20">
        <v>11</v>
      </c>
      <c r="C86" s="20">
        <v>0</v>
      </c>
      <c r="D86" s="20">
        <v>0</v>
      </c>
      <c r="E86" s="20">
        <v>11</v>
      </c>
      <c r="F86" s="20">
        <v>0</v>
      </c>
      <c r="G86" s="20">
        <v>0</v>
      </c>
      <c r="H86" s="20">
        <v>0</v>
      </c>
      <c r="I86" s="20">
        <v>0</v>
      </c>
      <c r="J86" s="26">
        <v>0</v>
      </c>
      <c r="K86" s="27">
        <v>11</v>
      </c>
      <c r="L86" s="20">
        <v>0</v>
      </c>
      <c r="M86" s="20">
        <v>0</v>
      </c>
      <c r="N86" s="20">
        <v>11</v>
      </c>
      <c r="O86" s="20">
        <v>0</v>
      </c>
      <c r="P86" s="20">
        <v>0</v>
      </c>
      <c r="Q86" s="20">
        <v>0</v>
      </c>
      <c r="R86" s="20">
        <v>0</v>
      </c>
      <c r="S86" s="26">
        <v>0</v>
      </c>
      <c r="T86" s="20">
        <f t="shared" si="20"/>
        <v>0</v>
      </c>
      <c r="U86" s="20">
        <f t="shared" si="20"/>
        <v>0</v>
      </c>
      <c r="V86" s="20">
        <f t="shared" si="20"/>
        <v>0</v>
      </c>
      <c r="W86" s="20">
        <f t="shared" si="20"/>
        <v>0</v>
      </c>
      <c r="X86" s="20">
        <f t="shared" si="20"/>
        <v>0</v>
      </c>
      <c r="Y86" s="20">
        <f t="shared" si="20"/>
        <v>0</v>
      </c>
      <c r="Z86" s="20">
        <f t="shared" si="20"/>
        <v>0</v>
      </c>
      <c r="AA86" s="20">
        <f t="shared" si="20"/>
        <v>0</v>
      </c>
      <c r="AB86" s="20">
        <f t="shared" si="20"/>
        <v>0</v>
      </c>
      <c r="AC86" s="17" t="str">
        <f t="shared" si="19"/>
        <v>Ok</v>
      </c>
    </row>
    <row r="87" spans="1:29" s="56" customFormat="1" x14ac:dyDescent="0.3">
      <c r="A87" s="17" t="s">
        <v>245</v>
      </c>
      <c r="B87" s="20">
        <v>1</v>
      </c>
      <c r="C87" s="20">
        <v>200</v>
      </c>
      <c r="D87" s="20">
        <v>0</v>
      </c>
      <c r="E87" s="20">
        <v>65</v>
      </c>
      <c r="F87" s="20">
        <v>0</v>
      </c>
      <c r="G87" s="20">
        <v>0</v>
      </c>
      <c r="H87" s="20">
        <v>0</v>
      </c>
      <c r="I87" s="20">
        <v>0</v>
      </c>
      <c r="J87" s="26">
        <v>136</v>
      </c>
      <c r="K87" s="27">
        <v>1</v>
      </c>
      <c r="L87" s="20">
        <v>200</v>
      </c>
      <c r="M87" s="20">
        <v>0</v>
      </c>
      <c r="N87" s="20">
        <v>65</v>
      </c>
      <c r="O87" s="20">
        <v>0</v>
      </c>
      <c r="P87" s="20">
        <v>0</v>
      </c>
      <c r="Q87" s="20">
        <v>0</v>
      </c>
      <c r="R87" s="20">
        <v>0</v>
      </c>
      <c r="S87" s="26">
        <v>136</v>
      </c>
      <c r="T87" s="20">
        <f t="shared" si="20"/>
        <v>0</v>
      </c>
      <c r="U87" s="20">
        <f t="shared" si="20"/>
        <v>0</v>
      </c>
      <c r="V87" s="20">
        <f t="shared" si="20"/>
        <v>0</v>
      </c>
      <c r="W87" s="20">
        <f t="shared" si="20"/>
        <v>0</v>
      </c>
      <c r="X87" s="20">
        <f t="shared" si="20"/>
        <v>0</v>
      </c>
      <c r="Y87" s="20">
        <f t="shared" si="20"/>
        <v>0</v>
      </c>
      <c r="Z87" s="20">
        <f t="shared" si="20"/>
        <v>0</v>
      </c>
      <c r="AA87" s="20">
        <f t="shared" si="20"/>
        <v>0</v>
      </c>
      <c r="AB87" s="20">
        <f t="shared" si="20"/>
        <v>0</v>
      </c>
      <c r="AC87" s="17" t="str">
        <f t="shared" si="19"/>
        <v>Ok</v>
      </c>
    </row>
    <row r="88" spans="1:29" s="56" customFormat="1" x14ac:dyDescent="0.3">
      <c r="A88" s="17" t="s">
        <v>247</v>
      </c>
      <c r="B88" s="20">
        <v>3</v>
      </c>
      <c r="C88" s="20">
        <v>400</v>
      </c>
      <c r="D88" s="20">
        <v>0</v>
      </c>
      <c r="E88" s="20">
        <v>63</v>
      </c>
      <c r="F88" s="20">
        <v>0</v>
      </c>
      <c r="G88" s="20">
        <v>0</v>
      </c>
      <c r="H88" s="20">
        <v>0</v>
      </c>
      <c r="I88" s="20">
        <v>0</v>
      </c>
      <c r="J88" s="26">
        <v>340</v>
      </c>
      <c r="K88" s="27">
        <v>3</v>
      </c>
      <c r="L88" s="20">
        <v>400</v>
      </c>
      <c r="M88" s="20">
        <v>0</v>
      </c>
      <c r="N88" s="20">
        <v>63</v>
      </c>
      <c r="O88" s="20">
        <v>0</v>
      </c>
      <c r="P88" s="20">
        <v>0</v>
      </c>
      <c r="Q88" s="20">
        <v>0</v>
      </c>
      <c r="R88" s="20">
        <v>0</v>
      </c>
      <c r="S88" s="26">
        <v>340</v>
      </c>
      <c r="T88" s="20">
        <f t="shared" si="20"/>
        <v>0</v>
      </c>
      <c r="U88" s="20">
        <f t="shared" si="20"/>
        <v>0</v>
      </c>
      <c r="V88" s="20">
        <f t="shared" si="20"/>
        <v>0</v>
      </c>
      <c r="W88" s="20">
        <f t="shared" si="20"/>
        <v>0</v>
      </c>
      <c r="X88" s="20">
        <f t="shared" si="20"/>
        <v>0</v>
      </c>
      <c r="Y88" s="20">
        <f t="shared" si="20"/>
        <v>0</v>
      </c>
      <c r="Z88" s="20">
        <f t="shared" si="20"/>
        <v>0</v>
      </c>
      <c r="AA88" s="20">
        <f t="shared" si="20"/>
        <v>0</v>
      </c>
      <c r="AB88" s="20">
        <f t="shared" si="20"/>
        <v>0</v>
      </c>
      <c r="AC88" s="17" t="str">
        <f t="shared" si="19"/>
        <v>Ok</v>
      </c>
    </row>
    <row r="89" spans="1:29" s="56" customFormat="1" x14ac:dyDescent="0.3">
      <c r="A89" s="17" t="s">
        <v>246</v>
      </c>
      <c r="B89" s="20">
        <v>0</v>
      </c>
      <c r="C89" s="20">
        <v>400</v>
      </c>
      <c r="D89" s="20">
        <v>0</v>
      </c>
      <c r="E89" s="20">
        <v>30</v>
      </c>
      <c r="F89" s="20">
        <v>0</v>
      </c>
      <c r="G89" s="20">
        <v>0</v>
      </c>
      <c r="H89" s="20">
        <v>0</v>
      </c>
      <c r="I89" s="20">
        <v>0</v>
      </c>
      <c r="J89" s="26">
        <v>370</v>
      </c>
      <c r="K89" s="27">
        <v>0</v>
      </c>
      <c r="L89" s="20">
        <v>400</v>
      </c>
      <c r="M89" s="20">
        <v>0</v>
      </c>
      <c r="N89" s="20">
        <v>30</v>
      </c>
      <c r="O89" s="20">
        <v>0</v>
      </c>
      <c r="P89" s="20">
        <v>0</v>
      </c>
      <c r="Q89" s="20">
        <v>0</v>
      </c>
      <c r="R89" s="20">
        <v>0</v>
      </c>
      <c r="S89" s="26">
        <v>370</v>
      </c>
      <c r="T89" s="20">
        <f t="shared" si="20"/>
        <v>0</v>
      </c>
      <c r="U89" s="20">
        <f t="shared" si="20"/>
        <v>0</v>
      </c>
      <c r="V89" s="20">
        <f t="shared" si="20"/>
        <v>0</v>
      </c>
      <c r="W89" s="20">
        <f t="shared" si="20"/>
        <v>0</v>
      </c>
      <c r="X89" s="20">
        <f t="shared" si="20"/>
        <v>0</v>
      </c>
      <c r="Y89" s="20">
        <f t="shared" si="20"/>
        <v>0</v>
      </c>
      <c r="Z89" s="20">
        <f t="shared" si="20"/>
        <v>0</v>
      </c>
      <c r="AA89" s="20">
        <f t="shared" si="20"/>
        <v>0</v>
      </c>
      <c r="AB89" s="20">
        <f t="shared" si="20"/>
        <v>0</v>
      </c>
      <c r="AC89" s="17" t="str">
        <f t="shared" si="19"/>
        <v>Ok</v>
      </c>
    </row>
    <row r="90" spans="1:29" s="56" customFormat="1" x14ac:dyDescent="0.3">
      <c r="A90" s="17" t="s">
        <v>204</v>
      </c>
      <c r="B90" s="20">
        <v>0</v>
      </c>
      <c r="C90" s="20">
        <v>50</v>
      </c>
      <c r="D90" s="20">
        <v>0</v>
      </c>
      <c r="E90" s="20">
        <v>10</v>
      </c>
      <c r="F90" s="20">
        <v>0</v>
      </c>
      <c r="G90" s="20">
        <v>0</v>
      </c>
      <c r="H90" s="20">
        <v>0</v>
      </c>
      <c r="I90" s="20">
        <v>0</v>
      </c>
      <c r="J90" s="26">
        <v>40</v>
      </c>
      <c r="K90" s="27">
        <v>0</v>
      </c>
      <c r="L90" s="20">
        <v>50</v>
      </c>
      <c r="M90" s="20">
        <v>0</v>
      </c>
      <c r="N90" s="20">
        <v>10</v>
      </c>
      <c r="O90" s="20">
        <v>0</v>
      </c>
      <c r="P90" s="20">
        <v>0</v>
      </c>
      <c r="Q90" s="20">
        <v>0</v>
      </c>
      <c r="R90" s="20">
        <v>0</v>
      </c>
      <c r="S90" s="26">
        <v>40</v>
      </c>
      <c r="T90" s="20">
        <f t="shared" si="20"/>
        <v>0</v>
      </c>
      <c r="U90" s="20">
        <f t="shared" si="20"/>
        <v>0</v>
      </c>
      <c r="V90" s="20">
        <f t="shared" si="20"/>
        <v>0</v>
      </c>
      <c r="W90" s="20">
        <f t="shared" si="20"/>
        <v>0</v>
      </c>
      <c r="X90" s="20">
        <f t="shared" si="20"/>
        <v>0</v>
      </c>
      <c r="Y90" s="20">
        <f t="shared" si="20"/>
        <v>0</v>
      </c>
      <c r="Z90" s="20">
        <f t="shared" si="20"/>
        <v>0</v>
      </c>
      <c r="AA90" s="20">
        <f t="shared" si="20"/>
        <v>0</v>
      </c>
      <c r="AB90" s="20">
        <f t="shared" si="20"/>
        <v>0</v>
      </c>
      <c r="AC90" s="17" t="str">
        <f t="shared" si="19"/>
        <v>Ok</v>
      </c>
    </row>
    <row r="91" spans="1:29" s="56" customFormat="1" x14ac:dyDescent="0.3">
      <c r="A91" s="17" t="s">
        <v>259</v>
      </c>
      <c r="B91" s="20">
        <v>0</v>
      </c>
      <c r="C91" s="20">
        <v>100</v>
      </c>
      <c r="D91" s="20">
        <v>0</v>
      </c>
      <c r="E91" s="20">
        <v>100</v>
      </c>
      <c r="F91" s="20">
        <v>0</v>
      </c>
      <c r="G91" s="20">
        <v>0</v>
      </c>
      <c r="H91" s="20">
        <v>0</v>
      </c>
      <c r="I91" s="20">
        <v>0</v>
      </c>
      <c r="J91" s="26">
        <v>0</v>
      </c>
      <c r="K91" s="27">
        <v>0</v>
      </c>
      <c r="L91" s="20">
        <v>100</v>
      </c>
      <c r="M91" s="20">
        <v>0</v>
      </c>
      <c r="N91" s="20">
        <v>100</v>
      </c>
      <c r="O91" s="20">
        <v>0</v>
      </c>
      <c r="P91" s="20">
        <v>0</v>
      </c>
      <c r="Q91" s="20">
        <v>0</v>
      </c>
      <c r="R91" s="20">
        <v>0</v>
      </c>
      <c r="S91" s="26">
        <v>0</v>
      </c>
      <c r="T91" s="20">
        <f t="shared" si="20"/>
        <v>0</v>
      </c>
      <c r="U91" s="20">
        <f t="shared" si="20"/>
        <v>0</v>
      </c>
      <c r="V91" s="20">
        <f t="shared" si="20"/>
        <v>0</v>
      </c>
      <c r="W91" s="20">
        <f t="shared" si="20"/>
        <v>0</v>
      </c>
      <c r="X91" s="20">
        <f t="shared" si="20"/>
        <v>0</v>
      </c>
      <c r="Y91" s="20">
        <f t="shared" si="20"/>
        <v>0</v>
      </c>
      <c r="Z91" s="20">
        <f t="shared" si="20"/>
        <v>0</v>
      </c>
      <c r="AA91" s="20">
        <f t="shared" si="20"/>
        <v>0</v>
      </c>
      <c r="AB91" s="20">
        <f t="shared" si="20"/>
        <v>0</v>
      </c>
      <c r="AC91" s="17" t="str">
        <f t="shared" si="19"/>
        <v>Ok</v>
      </c>
    </row>
    <row r="92" spans="1:29" s="56" customFormat="1" x14ac:dyDescent="0.3">
      <c r="A92" s="17" t="s">
        <v>260</v>
      </c>
      <c r="B92" s="20">
        <v>0</v>
      </c>
      <c r="C92" s="20">
        <v>500</v>
      </c>
      <c r="D92" s="20">
        <v>0</v>
      </c>
      <c r="E92" s="20">
        <v>170</v>
      </c>
      <c r="F92" s="20">
        <v>0</v>
      </c>
      <c r="G92" s="20">
        <v>0</v>
      </c>
      <c r="H92" s="20">
        <v>0</v>
      </c>
      <c r="I92" s="20">
        <v>0</v>
      </c>
      <c r="J92" s="26">
        <v>330</v>
      </c>
      <c r="K92" s="27">
        <v>0</v>
      </c>
      <c r="L92" s="20">
        <v>500</v>
      </c>
      <c r="M92" s="20">
        <v>0</v>
      </c>
      <c r="N92" s="20">
        <v>170</v>
      </c>
      <c r="O92" s="20">
        <v>0</v>
      </c>
      <c r="P92" s="20">
        <v>0</v>
      </c>
      <c r="Q92" s="20">
        <v>0</v>
      </c>
      <c r="R92" s="20">
        <v>0</v>
      </c>
      <c r="S92" s="26">
        <v>330</v>
      </c>
      <c r="T92" s="20">
        <f t="shared" si="20"/>
        <v>0</v>
      </c>
      <c r="U92" s="20">
        <f t="shared" si="20"/>
        <v>0</v>
      </c>
      <c r="V92" s="20">
        <f t="shared" si="20"/>
        <v>0</v>
      </c>
      <c r="W92" s="20">
        <f t="shared" si="20"/>
        <v>0</v>
      </c>
      <c r="X92" s="20">
        <f t="shared" si="20"/>
        <v>0</v>
      </c>
      <c r="Y92" s="20">
        <f t="shared" si="20"/>
        <v>0</v>
      </c>
      <c r="Z92" s="20">
        <f t="shared" si="20"/>
        <v>0</v>
      </c>
      <c r="AA92" s="20">
        <f t="shared" si="20"/>
        <v>0</v>
      </c>
      <c r="AB92" s="20">
        <f t="shared" si="20"/>
        <v>0</v>
      </c>
      <c r="AC92" s="17" t="str">
        <f t="shared" si="19"/>
        <v>Ok</v>
      </c>
    </row>
    <row r="93" spans="1:29" s="56" customFormat="1" x14ac:dyDescent="0.3">
      <c r="A93" s="17" t="s">
        <v>263</v>
      </c>
      <c r="B93" s="20">
        <v>3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6">
        <v>3</v>
      </c>
      <c r="K93" s="27">
        <v>3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6">
        <v>3</v>
      </c>
      <c r="T93" s="20">
        <f t="shared" si="20"/>
        <v>0</v>
      </c>
      <c r="U93" s="20">
        <f t="shared" si="20"/>
        <v>0</v>
      </c>
      <c r="V93" s="20">
        <f t="shared" si="20"/>
        <v>0</v>
      </c>
      <c r="W93" s="20">
        <f t="shared" si="20"/>
        <v>0</v>
      </c>
      <c r="X93" s="20">
        <f t="shared" si="20"/>
        <v>0</v>
      </c>
      <c r="Y93" s="20">
        <f t="shared" si="20"/>
        <v>0</v>
      </c>
      <c r="Z93" s="20">
        <f t="shared" si="20"/>
        <v>0</v>
      </c>
      <c r="AA93" s="20">
        <f t="shared" si="20"/>
        <v>0</v>
      </c>
      <c r="AB93" s="20">
        <f t="shared" si="20"/>
        <v>0</v>
      </c>
      <c r="AC93" s="17" t="str">
        <f t="shared" si="19"/>
        <v>Ok</v>
      </c>
    </row>
    <row r="94" spans="1:29" s="56" customFormat="1" x14ac:dyDescent="0.3">
      <c r="A94" s="17" t="s">
        <v>250</v>
      </c>
      <c r="B94" s="20">
        <v>6</v>
      </c>
      <c r="C94" s="20">
        <v>400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6">
        <v>406</v>
      </c>
      <c r="K94" s="27">
        <v>6</v>
      </c>
      <c r="L94" s="20">
        <v>400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406</v>
      </c>
      <c r="T94" s="20">
        <f t="shared" si="20"/>
        <v>0</v>
      </c>
      <c r="U94" s="20">
        <f t="shared" si="20"/>
        <v>0</v>
      </c>
      <c r="V94" s="20">
        <f t="shared" si="20"/>
        <v>0</v>
      </c>
      <c r="W94" s="20">
        <f t="shared" si="20"/>
        <v>0</v>
      </c>
      <c r="X94" s="20">
        <f t="shared" si="20"/>
        <v>0</v>
      </c>
      <c r="Y94" s="20">
        <f t="shared" si="20"/>
        <v>0</v>
      </c>
      <c r="Z94" s="20">
        <f t="shared" si="20"/>
        <v>0</v>
      </c>
      <c r="AA94" s="20">
        <f t="shared" si="20"/>
        <v>0</v>
      </c>
      <c r="AB94" s="20">
        <f t="shared" si="20"/>
        <v>0</v>
      </c>
      <c r="AC94" s="17" t="str">
        <f t="shared" si="19"/>
        <v>Ok</v>
      </c>
    </row>
    <row r="95" spans="1:29" s="56" customFormat="1" x14ac:dyDescent="0.3">
      <c r="A95" s="17" t="s">
        <v>249</v>
      </c>
      <c r="B95" s="20">
        <v>34</v>
      </c>
      <c r="C95" s="20">
        <v>800</v>
      </c>
      <c r="D95" s="20">
        <v>0</v>
      </c>
      <c r="E95" s="20">
        <v>6</v>
      </c>
      <c r="F95" s="20">
        <v>0</v>
      </c>
      <c r="G95" s="20">
        <v>0</v>
      </c>
      <c r="H95" s="20">
        <v>0</v>
      </c>
      <c r="I95" s="20">
        <v>0</v>
      </c>
      <c r="J95" s="26">
        <v>828</v>
      </c>
      <c r="K95" s="27">
        <v>34</v>
      </c>
      <c r="L95" s="20">
        <v>800</v>
      </c>
      <c r="M95" s="20">
        <v>0</v>
      </c>
      <c r="N95" s="20">
        <v>6</v>
      </c>
      <c r="O95" s="20">
        <v>0</v>
      </c>
      <c r="P95" s="20">
        <v>0</v>
      </c>
      <c r="Q95" s="20">
        <v>0</v>
      </c>
      <c r="R95" s="20">
        <v>0</v>
      </c>
      <c r="S95" s="26">
        <v>828</v>
      </c>
      <c r="T95" s="20">
        <f t="shared" si="20"/>
        <v>0</v>
      </c>
      <c r="U95" s="20">
        <f t="shared" si="20"/>
        <v>0</v>
      </c>
      <c r="V95" s="20">
        <f t="shared" si="20"/>
        <v>0</v>
      </c>
      <c r="W95" s="20">
        <f t="shared" si="20"/>
        <v>0</v>
      </c>
      <c r="X95" s="20">
        <f t="shared" si="20"/>
        <v>0</v>
      </c>
      <c r="Y95" s="20">
        <f t="shared" si="20"/>
        <v>0</v>
      </c>
      <c r="Z95" s="20">
        <f t="shared" si="20"/>
        <v>0</v>
      </c>
      <c r="AA95" s="20">
        <f t="shared" si="20"/>
        <v>0</v>
      </c>
      <c r="AB95" s="20">
        <f t="shared" si="20"/>
        <v>0</v>
      </c>
      <c r="AC95" s="17" t="str">
        <f t="shared" si="19"/>
        <v>Ok</v>
      </c>
    </row>
    <row r="96" spans="1:29" x14ac:dyDescent="0.3">
      <c r="A96" s="17" t="s">
        <v>248</v>
      </c>
      <c r="B96" s="20">
        <v>0</v>
      </c>
      <c r="C96" s="20">
        <v>250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6">
        <v>250</v>
      </c>
      <c r="K96" s="27">
        <v>0</v>
      </c>
      <c r="L96" s="20">
        <v>250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6">
        <v>250</v>
      </c>
      <c r="T96" s="20">
        <f t="shared" si="8"/>
        <v>0</v>
      </c>
      <c r="U96" s="20">
        <f t="shared" si="0"/>
        <v>0</v>
      </c>
      <c r="V96" s="20">
        <f t="shared" si="1"/>
        <v>0</v>
      </c>
      <c r="W96" s="20">
        <f t="shared" si="2"/>
        <v>0</v>
      </c>
      <c r="X96" s="20">
        <f t="shared" si="3"/>
        <v>0</v>
      </c>
      <c r="Y96" s="20">
        <f t="shared" si="4"/>
        <v>0</v>
      </c>
      <c r="Z96" s="20">
        <f t="shared" si="5"/>
        <v>0</v>
      </c>
      <c r="AA96" s="20">
        <f t="shared" si="6"/>
        <v>0</v>
      </c>
      <c r="AB96" s="20">
        <f t="shared" si="7"/>
        <v>0</v>
      </c>
      <c r="AC96" s="17" t="str">
        <f t="shared" si="9"/>
        <v>Ok</v>
      </c>
    </row>
    <row r="97" spans="1:29" x14ac:dyDescent="0.3">
      <c r="A97" s="17" t="s">
        <v>286</v>
      </c>
      <c r="B97" s="20">
        <v>0</v>
      </c>
      <c r="C97" s="20">
        <v>126</v>
      </c>
      <c r="D97" s="20">
        <v>0</v>
      </c>
      <c r="E97" s="20">
        <v>14</v>
      </c>
      <c r="F97" s="20">
        <v>0</v>
      </c>
      <c r="G97" s="20">
        <v>0</v>
      </c>
      <c r="H97" s="20">
        <v>0</v>
      </c>
      <c r="I97" s="20">
        <v>0</v>
      </c>
      <c r="J97" s="26">
        <v>112</v>
      </c>
      <c r="K97" s="27">
        <v>0</v>
      </c>
      <c r="L97" s="20">
        <v>126</v>
      </c>
      <c r="M97" s="20">
        <v>0</v>
      </c>
      <c r="N97" s="20">
        <v>14</v>
      </c>
      <c r="O97" s="20">
        <v>0</v>
      </c>
      <c r="P97" s="20">
        <v>0</v>
      </c>
      <c r="Q97" s="20">
        <v>0</v>
      </c>
      <c r="R97" s="20">
        <v>0</v>
      </c>
      <c r="S97" s="26">
        <v>112</v>
      </c>
      <c r="T97" s="20">
        <f t="shared" si="8"/>
        <v>0</v>
      </c>
      <c r="U97" s="20">
        <f t="shared" si="0"/>
        <v>0</v>
      </c>
      <c r="V97" s="20">
        <f t="shared" si="1"/>
        <v>0</v>
      </c>
      <c r="W97" s="20">
        <f t="shared" si="2"/>
        <v>0</v>
      </c>
      <c r="X97" s="20">
        <f t="shared" si="3"/>
        <v>0</v>
      </c>
      <c r="Y97" s="20">
        <f t="shared" si="4"/>
        <v>0</v>
      </c>
      <c r="Z97" s="20">
        <f t="shared" si="5"/>
        <v>0</v>
      </c>
      <c r="AA97" s="20">
        <f t="shared" si="6"/>
        <v>0</v>
      </c>
      <c r="AB97" s="20">
        <f t="shared" si="7"/>
        <v>0</v>
      </c>
      <c r="AC97" s="17" t="str">
        <f t="shared" si="9"/>
        <v>Ok</v>
      </c>
    </row>
    <row r="98" spans="1:29" x14ac:dyDescent="0.3">
      <c r="A98" s="17" t="s">
        <v>287</v>
      </c>
      <c r="B98" s="20">
        <v>0</v>
      </c>
      <c r="C98" s="20">
        <v>144</v>
      </c>
      <c r="D98" s="20">
        <v>0</v>
      </c>
      <c r="E98" s="20">
        <v>40</v>
      </c>
      <c r="F98" s="20">
        <v>0</v>
      </c>
      <c r="G98" s="20">
        <v>0</v>
      </c>
      <c r="H98" s="20">
        <v>0</v>
      </c>
      <c r="I98" s="20">
        <v>0</v>
      </c>
      <c r="J98" s="26">
        <v>104</v>
      </c>
      <c r="K98" s="27">
        <v>0</v>
      </c>
      <c r="L98" s="20">
        <v>144</v>
      </c>
      <c r="M98" s="20">
        <v>0</v>
      </c>
      <c r="N98" s="20">
        <v>40</v>
      </c>
      <c r="O98" s="20">
        <v>0</v>
      </c>
      <c r="P98" s="20">
        <v>0</v>
      </c>
      <c r="Q98" s="20">
        <v>0</v>
      </c>
      <c r="R98" s="20">
        <v>0</v>
      </c>
      <c r="S98" s="26">
        <v>104</v>
      </c>
      <c r="T98" s="20">
        <f t="shared" si="8"/>
        <v>0</v>
      </c>
      <c r="U98" s="20">
        <f t="shared" si="0"/>
        <v>0</v>
      </c>
      <c r="V98" s="20">
        <f t="shared" si="1"/>
        <v>0</v>
      </c>
      <c r="W98" s="20">
        <f t="shared" si="2"/>
        <v>0</v>
      </c>
      <c r="X98" s="20">
        <f t="shared" si="3"/>
        <v>0</v>
      </c>
      <c r="Y98" s="20">
        <f t="shared" si="4"/>
        <v>0</v>
      </c>
      <c r="Z98" s="20">
        <f t="shared" si="5"/>
        <v>0</v>
      </c>
      <c r="AA98" s="20">
        <f t="shared" si="6"/>
        <v>0</v>
      </c>
      <c r="AB98" s="20">
        <f t="shared" si="7"/>
        <v>0</v>
      </c>
      <c r="AC98" s="17" t="str">
        <f t="shared" si="9"/>
        <v>Ok</v>
      </c>
    </row>
    <row r="99" spans="1:29" x14ac:dyDescent="0.3">
      <c r="A99" s="17" t="s">
        <v>288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6">
        <v>0</v>
      </c>
      <c r="K99" s="27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0</v>
      </c>
      <c r="T99" s="20">
        <f t="shared" si="8"/>
        <v>0</v>
      </c>
      <c r="U99" s="20">
        <f t="shared" si="0"/>
        <v>0</v>
      </c>
      <c r="V99" s="20">
        <f t="shared" si="1"/>
        <v>0</v>
      </c>
      <c r="W99" s="20">
        <f t="shared" si="2"/>
        <v>0</v>
      </c>
      <c r="X99" s="20">
        <f t="shared" si="3"/>
        <v>0</v>
      </c>
      <c r="Y99" s="20">
        <f t="shared" si="4"/>
        <v>0</v>
      </c>
      <c r="Z99" s="20">
        <f t="shared" si="5"/>
        <v>0</v>
      </c>
      <c r="AA99" s="20">
        <f t="shared" si="6"/>
        <v>0</v>
      </c>
      <c r="AB99" s="20">
        <f t="shared" si="7"/>
        <v>0</v>
      </c>
      <c r="AC99" s="17" t="str">
        <f t="shared" si="9"/>
        <v>Ok</v>
      </c>
    </row>
    <row r="100" spans="1:29" x14ac:dyDescent="0.3">
      <c r="A100" s="17" t="s">
        <v>280</v>
      </c>
      <c r="B100" s="20">
        <v>0</v>
      </c>
      <c r="C100" s="20">
        <v>49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6">
        <v>49</v>
      </c>
      <c r="K100" s="27">
        <v>0</v>
      </c>
      <c r="L100" s="20">
        <v>49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6">
        <v>49</v>
      </c>
      <c r="T100" s="20">
        <f t="shared" si="8"/>
        <v>0</v>
      </c>
      <c r="U100" s="20">
        <f t="shared" si="0"/>
        <v>0</v>
      </c>
      <c r="V100" s="20">
        <f t="shared" si="1"/>
        <v>0</v>
      </c>
      <c r="W100" s="20">
        <f t="shared" si="2"/>
        <v>0</v>
      </c>
      <c r="X100" s="20">
        <f t="shared" si="3"/>
        <v>0</v>
      </c>
      <c r="Y100" s="20">
        <f t="shared" si="4"/>
        <v>0</v>
      </c>
      <c r="Z100" s="20">
        <f t="shared" si="5"/>
        <v>0</v>
      </c>
      <c r="AA100" s="20">
        <f t="shared" si="6"/>
        <v>0</v>
      </c>
      <c r="AB100" s="20">
        <f t="shared" si="7"/>
        <v>0</v>
      </c>
      <c r="AC100" s="17" t="str">
        <f t="shared" si="9"/>
        <v>Ok</v>
      </c>
    </row>
    <row r="101" spans="1:29" x14ac:dyDescent="0.3">
      <c r="A101" s="17" t="s">
        <v>281</v>
      </c>
      <c r="B101" s="20">
        <v>0</v>
      </c>
      <c r="C101" s="20">
        <v>144</v>
      </c>
      <c r="D101" s="20">
        <v>0</v>
      </c>
      <c r="E101" s="20">
        <v>8</v>
      </c>
      <c r="F101" s="20">
        <v>0</v>
      </c>
      <c r="G101" s="20">
        <v>0</v>
      </c>
      <c r="H101" s="20">
        <v>0</v>
      </c>
      <c r="I101" s="20">
        <v>0</v>
      </c>
      <c r="J101" s="26">
        <v>136</v>
      </c>
      <c r="K101" s="27">
        <v>0</v>
      </c>
      <c r="L101" s="20">
        <v>144</v>
      </c>
      <c r="M101" s="20">
        <v>0</v>
      </c>
      <c r="N101" s="20">
        <v>8</v>
      </c>
      <c r="O101" s="20">
        <v>0</v>
      </c>
      <c r="P101" s="20">
        <v>0</v>
      </c>
      <c r="Q101" s="20">
        <v>0</v>
      </c>
      <c r="R101" s="20">
        <v>0</v>
      </c>
      <c r="S101" s="26">
        <v>136</v>
      </c>
      <c r="T101" s="20">
        <f t="shared" si="8"/>
        <v>0</v>
      </c>
      <c r="U101" s="20">
        <f t="shared" si="0"/>
        <v>0</v>
      </c>
      <c r="V101" s="20">
        <f t="shared" si="1"/>
        <v>0</v>
      </c>
      <c r="W101" s="20">
        <f t="shared" si="2"/>
        <v>0</v>
      </c>
      <c r="X101" s="20">
        <f t="shared" si="3"/>
        <v>0</v>
      </c>
      <c r="Y101" s="20">
        <f t="shared" si="4"/>
        <v>0</v>
      </c>
      <c r="Z101" s="20">
        <f t="shared" si="5"/>
        <v>0</v>
      </c>
      <c r="AA101" s="20">
        <f t="shared" si="6"/>
        <v>0</v>
      </c>
      <c r="AB101" s="20">
        <f t="shared" si="7"/>
        <v>0</v>
      </c>
      <c r="AC101" s="17" t="str">
        <f t="shared" si="9"/>
        <v>Ok</v>
      </c>
    </row>
    <row r="102" spans="1:29" x14ac:dyDescent="0.3">
      <c r="A102" s="17" t="s">
        <v>223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6">
        <v>0</v>
      </c>
      <c r="K102" s="27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6">
        <v>0</v>
      </c>
      <c r="T102" s="20">
        <f t="shared" si="8"/>
        <v>0</v>
      </c>
      <c r="U102" s="20">
        <f t="shared" si="0"/>
        <v>0</v>
      </c>
      <c r="V102" s="20">
        <f t="shared" si="1"/>
        <v>0</v>
      </c>
      <c r="W102" s="20">
        <f t="shared" si="2"/>
        <v>0</v>
      </c>
      <c r="X102" s="20">
        <f t="shared" si="3"/>
        <v>0</v>
      </c>
      <c r="Y102" s="20">
        <f t="shared" si="4"/>
        <v>0</v>
      </c>
      <c r="Z102" s="20">
        <f t="shared" si="5"/>
        <v>0</v>
      </c>
      <c r="AA102" s="20">
        <f t="shared" si="6"/>
        <v>0</v>
      </c>
      <c r="AB102" s="20">
        <f t="shared" si="7"/>
        <v>0</v>
      </c>
      <c r="AC102" s="17" t="str">
        <f t="shared" si="9"/>
        <v>Ok</v>
      </c>
    </row>
    <row r="103" spans="1:29" x14ac:dyDescent="0.3">
      <c r="A103" s="17" t="s">
        <v>282</v>
      </c>
      <c r="B103" s="20">
        <v>0</v>
      </c>
      <c r="C103" s="20">
        <v>50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50</v>
      </c>
      <c r="K103" s="27">
        <v>0</v>
      </c>
      <c r="L103" s="20">
        <v>50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6">
        <v>50</v>
      </c>
      <c r="T103" s="20">
        <f t="shared" si="8"/>
        <v>0</v>
      </c>
      <c r="U103" s="20">
        <f t="shared" si="0"/>
        <v>0</v>
      </c>
      <c r="V103" s="20">
        <f t="shared" si="1"/>
        <v>0</v>
      </c>
      <c r="W103" s="20">
        <f t="shared" si="2"/>
        <v>0</v>
      </c>
      <c r="X103" s="20">
        <f t="shared" si="3"/>
        <v>0</v>
      </c>
      <c r="Y103" s="20">
        <f t="shared" si="4"/>
        <v>0</v>
      </c>
      <c r="Z103" s="20">
        <f t="shared" si="5"/>
        <v>0</v>
      </c>
      <c r="AA103" s="20">
        <f t="shared" si="6"/>
        <v>0</v>
      </c>
      <c r="AB103" s="20">
        <f t="shared" si="7"/>
        <v>0</v>
      </c>
      <c r="AC103" s="17" t="str">
        <f t="shared" si="9"/>
        <v>Ok</v>
      </c>
    </row>
    <row r="104" spans="1:29" x14ac:dyDescent="0.3">
      <c r="A104" s="17" t="s">
        <v>261</v>
      </c>
      <c r="B104" s="20">
        <v>29</v>
      </c>
      <c r="C104" s="20">
        <v>0</v>
      </c>
      <c r="D104" s="20">
        <v>0</v>
      </c>
      <c r="E104" s="20">
        <v>2</v>
      </c>
      <c r="F104" s="20">
        <v>0</v>
      </c>
      <c r="G104" s="20">
        <v>0</v>
      </c>
      <c r="H104" s="20">
        <v>0</v>
      </c>
      <c r="I104" s="20">
        <v>0</v>
      </c>
      <c r="J104" s="26">
        <v>27</v>
      </c>
      <c r="K104" s="27">
        <v>29</v>
      </c>
      <c r="L104" s="20">
        <v>0</v>
      </c>
      <c r="M104" s="20">
        <v>0</v>
      </c>
      <c r="N104" s="20">
        <v>2</v>
      </c>
      <c r="O104" s="20">
        <v>0</v>
      </c>
      <c r="P104" s="20">
        <v>0</v>
      </c>
      <c r="Q104" s="20">
        <v>0</v>
      </c>
      <c r="R104" s="20">
        <v>0</v>
      </c>
      <c r="S104" s="26">
        <v>27</v>
      </c>
      <c r="T104" s="20">
        <f t="shared" si="8"/>
        <v>0</v>
      </c>
      <c r="U104" s="20">
        <f t="shared" si="0"/>
        <v>0</v>
      </c>
      <c r="V104" s="20">
        <f t="shared" si="1"/>
        <v>0</v>
      </c>
      <c r="W104" s="20">
        <f t="shared" si="2"/>
        <v>0</v>
      </c>
      <c r="X104" s="20">
        <f t="shared" si="3"/>
        <v>0</v>
      </c>
      <c r="Y104" s="20">
        <f t="shared" si="4"/>
        <v>0</v>
      </c>
      <c r="Z104" s="20">
        <f t="shared" si="5"/>
        <v>0</v>
      </c>
      <c r="AA104" s="20">
        <f t="shared" si="6"/>
        <v>0</v>
      </c>
      <c r="AB104" s="20">
        <f t="shared" si="7"/>
        <v>0</v>
      </c>
      <c r="AC104" s="17" t="str">
        <f t="shared" si="9"/>
        <v>Ok</v>
      </c>
    </row>
    <row r="105" spans="1:29" x14ac:dyDescent="0.3">
      <c r="A105" s="17" t="s">
        <v>290</v>
      </c>
      <c r="B105" s="20">
        <v>4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6">
        <v>4</v>
      </c>
      <c r="K105" s="27">
        <v>4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6">
        <v>4</v>
      </c>
      <c r="T105" s="20">
        <f t="shared" si="8"/>
        <v>0</v>
      </c>
      <c r="U105" s="20">
        <f t="shared" si="0"/>
        <v>0</v>
      </c>
      <c r="V105" s="20">
        <f t="shared" si="1"/>
        <v>0</v>
      </c>
      <c r="W105" s="20">
        <f t="shared" si="2"/>
        <v>0</v>
      </c>
      <c r="X105" s="20">
        <f t="shared" si="3"/>
        <v>0</v>
      </c>
      <c r="Y105" s="20">
        <f t="shared" si="4"/>
        <v>0</v>
      </c>
      <c r="Z105" s="20">
        <f t="shared" si="5"/>
        <v>0</v>
      </c>
      <c r="AA105" s="20">
        <f t="shared" si="6"/>
        <v>0</v>
      </c>
      <c r="AB105" s="20">
        <f t="shared" si="7"/>
        <v>0</v>
      </c>
      <c r="AC105" s="17" t="str">
        <f t="shared" si="9"/>
        <v>Ok</v>
      </c>
    </row>
    <row r="106" spans="1:29" x14ac:dyDescent="0.3">
      <c r="A106" s="17" t="s">
        <v>291</v>
      </c>
      <c r="B106" s="20">
        <v>166</v>
      </c>
      <c r="C106" s="20">
        <v>480</v>
      </c>
      <c r="D106" s="20">
        <v>0</v>
      </c>
      <c r="E106" s="20">
        <v>462</v>
      </c>
      <c r="F106" s="20">
        <v>0</v>
      </c>
      <c r="G106" s="20">
        <v>0</v>
      </c>
      <c r="H106" s="20">
        <v>0</v>
      </c>
      <c r="I106" s="20">
        <v>0</v>
      </c>
      <c r="J106" s="26">
        <v>184</v>
      </c>
      <c r="K106" s="27">
        <v>166</v>
      </c>
      <c r="L106" s="20">
        <v>480</v>
      </c>
      <c r="M106" s="20">
        <v>0</v>
      </c>
      <c r="N106" s="20">
        <v>462</v>
      </c>
      <c r="O106" s="20">
        <v>0</v>
      </c>
      <c r="P106" s="20">
        <v>0</v>
      </c>
      <c r="Q106" s="20">
        <v>0</v>
      </c>
      <c r="R106" s="20">
        <v>0</v>
      </c>
      <c r="S106" s="26">
        <v>184</v>
      </c>
      <c r="T106" s="20">
        <f t="shared" si="8"/>
        <v>0</v>
      </c>
      <c r="U106" s="20">
        <f t="shared" si="0"/>
        <v>0</v>
      </c>
      <c r="V106" s="20">
        <f t="shared" si="1"/>
        <v>0</v>
      </c>
      <c r="W106" s="20">
        <f t="shared" si="2"/>
        <v>0</v>
      </c>
      <c r="X106" s="20">
        <f t="shared" si="3"/>
        <v>0</v>
      </c>
      <c r="Y106" s="20">
        <f t="shared" si="4"/>
        <v>0</v>
      </c>
      <c r="Z106" s="20">
        <f t="shared" si="5"/>
        <v>0</v>
      </c>
      <c r="AA106" s="20">
        <f t="shared" si="6"/>
        <v>0</v>
      </c>
      <c r="AB106" s="20">
        <f t="shared" si="7"/>
        <v>0</v>
      </c>
      <c r="AC106" s="17" t="str">
        <f t="shared" si="9"/>
        <v>Ok</v>
      </c>
    </row>
    <row r="107" spans="1:29" x14ac:dyDescent="0.3">
      <c r="A107" s="17" t="s">
        <v>289</v>
      </c>
      <c r="B107" s="20">
        <v>4831</v>
      </c>
      <c r="C107" s="20">
        <v>1750</v>
      </c>
      <c r="D107" s="20">
        <v>0</v>
      </c>
      <c r="E107" s="20">
        <v>5862</v>
      </c>
      <c r="F107" s="20">
        <v>0</v>
      </c>
      <c r="G107" s="20">
        <v>0</v>
      </c>
      <c r="H107" s="20">
        <v>0</v>
      </c>
      <c r="I107" s="20">
        <v>0</v>
      </c>
      <c r="J107" s="26">
        <v>719</v>
      </c>
      <c r="K107" s="27">
        <v>4831</v>
      </c>
      <c r="L107" s="20">
        <v>1750</v>
      </c>
      <c r="M107" s="20">
        <v>0</v>
      </c>
      <c r="N107" s="20">
        <v>5862</v>
      </c>
      <c r="O107" s="20">
        <v>0</v>
      </c>
      <c r="P107" s="20">
        <v>0</v>
      </c>
      <c r="Q107" s="20">
        <v>0</v>
      </c>
      <c r="R107" s="20">
        <v>0</v>
      </c>
      <c r="S107" s="26">
        <v>719</v>
      </c>
      <c r="T107" s="20">
        <f t="shared" si="8"/>
        <v>0</v>
      </c>
      <c r="U107" s="20">
        <f t="shared" si="0"/>
        <v>0</v>
      </c>
      <c r="V107" s="20">
        <f t="shared" si="1"/>
        <v>0</v>
      </c>
      <c r="W107" s="20">
        <f t="shared" si="2"/>
        <v>0</v>
      </c>
      <c r="X107" s="20">
        <f t="shared" si="3"/>
        <v>0</v>
      </c>
      <c r="Y107" s="20">
        <f t="shared" si="4"/>
        <v>0</v>
      </c>
      <c r="Z107" s="20">
        <f t="shared" si="5"/>
        <v>0</v>
      </c>
      <c r="AA107" s="20">
        <f t="shared" si="6"/>
        <v>0</v>
      </c>
      <c r="AB107" s="20">
        <f t="shared" si="7"/>
        <v>0</v>
      </c>
      <c r="AC107" s="17" t="str">
        <f t="shared" si="9"/>
        <v>Ok</v>
      </c>
    </row>
    <row r="108" spans="1:29" ht="15" thickBot="1" x14ac:dyDescent="0.35">
      <c r="A108" s="17" t="s">
        <v>243</v>
      </c>
      <c r="B108" s="20">
        <v>8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6">
        <v>8</v>
      </c>
      <c r="K108" s="27">
        <v>8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6">
        <v>8</v>
      </c>
      <c r="T108" s="20">
        <f t="shared" si="8"/>
        <v>0</v>
      </c>
      <c r="U108" s="20">
        <f t="shared" si="0"/>
        <v>0</v>
      </c>
      <c r="V108" s="20">
        <f t="shared" si="1"/>
        <v>0</v>
      </c>
      <c r="W108" s="20">
        <f t="shared" si="2"/>
        <v>0</v>
      </c>
      <c r="X108" s="20">
        <f t="shared" si="3"/>
        <v>0</v>
      </c>
      <c r="Y108" s="20">
        <f t="shared" si="4"/>
        <v>0</v>
      </c>
      <c r="Z108" s="20">
        <f t="shared" si="5"/>
        <v>0</v>
      </c>
      <c r="AA108" s="20">
        <f t="shared" si="6"/>
        <v>0</v>
      </c>
      <c r="AB108" s="20">
        <f t="shared" si="7"/>
        <v>0</v>
      </c>
      <c r="AC108" s="17" t="str">
        <f t="shared" si="9"/>
        <v>Ok</v>
      </c>
    </row>
    <row r="109" spans="1:29" s="37" customFormat="1" ht="16.2" thickBot="1" x14ac:dyDescent="0.35">
      <c r="A109" s="32" t="s">
        <v>19</v>
      </c>
      <c r="B109" s="33">
        <f>SUM(B4:B108)</f>
        <v>10249</v>
      </c>
      <c r="C109" s="33">
        <f>SUM(C4:C108)</f>
        <v>21418</v>
      </c>
      <c r="D109" s="33">
        <f>SUM(D4:D108)</f>
        <v>0</v>
      </c>
      <c r="E109" s="33">
        <f>SUM(E4:E108)</f>
        <v>9661</v>
      </c>
      <c r="F109" s="33">
        <f>SUM(F4:F108)</f>
        <v>0</v>
      </c>
      <c r="G109" s="33">
        <f>SUM(G4:G108)</f>
        <v>0</v>
      </c>
      <c r="H109" s="33">
        <f>SUM(H4:H108)</f>
        <v>0</v>
      </c>
      <c r="I109" s="33">
        <f>SUM(I4:I108)</f>
        <v>0</v>
      </c>
      <c r="J109" s="34">
        <f>SUM(J4:J108)</f>
        <v>22006</v>
      </c>
      <c r="K109" s="35">
        <f>SUM(K4:K108)</f>
        <v>10249</v>
      </c>
      <c r="L109" s="33">
        <f>SUM(L4:L108)</f>
        <v>21418</v>
      </c>
      <c r="M109" s="33">
        <f>SUM(M4:M108)</f>
        <v>0</v>
      </c>
      <c r="N109" s="33">
        <f>SUM(N4:N108)</f>
        <v>9661</v>
      </c>
      <c r="O109" s="33">
        <f>SUM(O4:O108)</f>
        <v>0</v>
      </c>
      <c r="P109" s="33">
        <f>SUM(P4:P108)</f>
        <v>0</v>
      </c>
      <c r="Q109" s="33">
        <f>SUM(Q4:Q108)</f>
        <v>0</v>
      </c>
      <c r="R109" s="33">
        <f>SUM(R4:R108)</f>
        <v>0</v>
      </c>
      <c r="S109" s="34">
        <f>SUM(S4:S108)</f>
        <v>22006</v>
      </c>
      <c r="T109" s="33">
        <f>SUM(T4:T108)</f>
        <v>0</v>
      </c>
      <c r="U109" s="33">
        <f>SUM(U4:U108)</f>
        <v>0</v>
      </c>
      <c r="V109" s="33">
        <f>SUM(V4:V108)</f>
        <v>0</v>
      </c>
      <c r="W109" s="33">
        <f>SUM(W4:W108)</f>
        <v>0</v>
      </c>
      <c r="X109" s="33">
        <f>SUM(X4:X108)</f>
        <v>0</v>
      </c>
      <c r="Y109" s="33">
        <f>SUM(Y4:Y108)</f>
        <v>0</v>
      </c>
      <c r="Z109" s="33">
        <f>SUM(Z4:Z108)</f>
        <v>0</v>
      </c>
      <c r="AA109" s="33">
        <f>SUM(AA4:AA108)</f>
        <v>0</v>
      </c>
      <c r="AB109" s="34">
        <f>SUM(AB4:AB108)</f>
        <v>0</v>
      </c>
      <c r="AC109" s="36"/>
    </row>
  </sheetData>
  <mergeCells count="3">
    <mergeCell ref="B1:J1"/>
    <mergeCell ref="K1:S1"/>
    <mergeCell ref="T1:AB1"/>
  </mergeCells>
  <conditionalFormatting sqref="A5">
    <cfRule type="duplicateValues" dxfId="13" priority="10"/>
  </conditionalFormatting>
  <conditionalFormatting sqref="A6:A8 A96:A102">
    <cfRule type="duplicateValues" dxfId="12" priority="9"/>
  </conditionalFormatting>
  <conditionalFormatting sqref="A4">
    <cfRule type="duplicateValues" dxfId="11" priority="20"/>
  </conditionalFormatting>
  <conditionalFormatting sqref="A109:A1048576 A1:A3">
    <cfRule type="duplicateValues" dxfId="10" priority="40"/>
  </conditionalFormatting>
  <conditionalFormatting sqref="A69:A81">
    <cfRule type="duplicateValues" dxfId="9" priority="7"/>
  </conditionalFormatting>
  <conditionalFormatting sqref="A56:A68">
    <cfRule type="duplicateValues" dxfId="8" priority="6"/>
  </conditionalFormatting>
  <conditionalFormatting sqref="A43:A55">
    <cfRule type="duplicateValues" dxfId="7" priority="5"/>
  </conditionalFormatting>
  <conditionalFormatting sqref="A30:A42">
    <cfRule type="duplicateValues" dxfId="6" priority="4"/>
  </conditionalFormatting>
  <conditionalFormatting sqref="A17:A29">
    <cfRule type="duplicateValues" dxfId="5" priority="3"/>
  </conditionalFormatting>
  <conditionalFormatting sqref="A83:A94">
    <cfRule type="duplicateValues" dxfId="4" priority="2"/>
  </conditionalFormatting>
  <conditionalFormatting sqref="A9:A15">
    <cfRule type="duplicateValues" dxfId="3" priority="1"/>
  </conditionalFormatting>
  <conditionalFormatting sqref="A82 A95 A16">
    <cfRule type="duplicateValues" dxfId="2" priority="8"/>
  </conditionalFormatting>
  <conditionalFormatting sqref="A104:A108">
    <cfRule type="duplicateValues" dxfId="1" priority="43"/>
  </conditionalFormatting>
  <conditionalFormatting sqref="A103">
    <cfRule type="duplicateValues" dxfId="0" priority="4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2021-07-12T10:04:32Z</dcterms:modified>
</cp:coreProperties>
</file>