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1576-Ashish Krishi Seva Kendra\"/>
    </mc:Choice>
  </mc:AlternateContent>
  <xr:revisionPtr revIDLastSave="0" documentId="8_{543CA115-A8B7-413E-867F-0A327E013CF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working'!$A$1:$F$100</definedName>
    <definedName name="_xlnm._FilterDatabase" localSheetId="5" hidden="1">Reco!$A$3:$AC$101</definedName>
    <definedName name="_xlnm._FilterDatabase" localSheetId="3" hidden="1">'Zylem SNS Report'!#REF!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Report'!#REF!,0,0,1,COUNTA('Zylem SNS Report'!#REF!))</definedName>
    <definedName name="Matchrow">OFFSET('Zylem SNS Report'!#REF!,0,2,COUNTA('Zylem SNS Report'!#REF!)-6,1)</definedName>
    <definedName name="Zylem">OFFSET('Zylem SNS Report'!#REF!,0,0,COUNTA('Zylem SNS Report'!#REF!)-6,COUNTA('Zylem SNS Report'!#REF!))</definedName>
  </definedNames>
  <calcPr calcId="181029"/>
  <pivotCaches>
    <pivotCache cacheId="57" r:id="rId9"/>
  </pivotCaches>
</workbook>
</file>

<file path=xl/calcChain.xml><?xml version="1.0" encoding="utf-8"?>
<calcChain xmlns="http://schemas.openxmlformats.org/spreadsheetml/2006/main">
  <c r="M98" i="2" l="1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 l="1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101" i="4" l="1"/>
  <c r="C101" i="4"/>
  <c r="O101" i="4"/>
  <c r="E101" i="4"/>
  <c r="P101" i="4"/>
  <c r="F101" i="4"/>
  <c r="Q101" i="4"/>
  <c r="G101" i="4"/>
  <c r="H101" i="4"/>
  <c r="R101" i="4"/>
  <c r="I101" i="4"/>
  <c r="B101" i="4"/>
  <c r="J101" i="4"/>
  <c r="D101" i="4"/>
  <c r="X100" i="4"/>
  <c r="Z97" i="4"/>
  <c r="AA98" i="4" l="1"/>
  <c r="Z99" i="4"/>
  <c r="AA96" i="4"/>
  <c r="Y97" i="4"/>
  <c r="Z98" i="4"/>
  <c r="X96" i="4"/>
  <c r="V99" i="4"/>
  <c r="Y100" i="4"/>
  <c r="V96" i="4"/>
  <c r="X97" i="4"/>
  <c r="V98" i="4"/>
  <c r="V97" i="4"/>
  <c r="X99" i="4"/>
  <c r="Z100" i="4"/>
  <c r="X98" i="4"/>
  <c r="Y99" i="4"/>
  <c r="V100" i="4"/>
  <c r="Y96" i="4"/>
  <c r="AA97" i="4"/>
  <c r="Z96" i="4"/>
  <c r="Y98" i="4"/>
  <c r="AA99" i="4"/>
  <c r="AA100" i="4"/>
  <c r="Y91" i="4" l="1"/>
  <c r="AA94" i="4"/>
  <c r="AA88" i="4"/>
  <c r="X88" i="4"/>
  <c r="X90" i="4"/>
  <c r="Z91" i="4"/>
  <c r="X94" i="4"/>
  <c r="Z95" i="4"/>
  <c r="Z93" i="4"/>
  <c r="V90" i="4"/>
  <c r="X95" i="4"/>
  <c r="V88" i="4"/>
  <c r="X89" i="4"/>
  <c r="V92" i="4"/>
  <c r="X93" i="4"/>
  <c r="V95" i="4"/>
  <c r="AA93" i="4"/>
  <c r="X91" i="4"/>
  <c r="Z89" i="4"/>
  <c r="AA95" i="4"/>
  <c r="Z94" i="4"/>
  <c r="Z92" i="4"/>
  <c r="Y95" i="4"/>
  <c r="Y90" i="4"/>
  <c r="AA91" i="4"/>
  <c r="AA89" i="4"/>
  <c r="Y93" i="4"/>
  <c r="Y89" i="4"/>
  <c r="Y88" i="4"/>
  <c r="Z90" i="4"/>
  <c r="X92" i="4"/>
  <c r="V94" i="4"/>
  <c r="Z88" i="4"/>
  <c r="V89" i="4"/>
  <c r="AA90" i="4"/>
  <c r="V91" i="4"/>
  <c r="Y92" i="4"/>
  <c r="AA92" i="4"/>
  <c r="V93" i="4"/>
  <c r="Y94" i="4"/>
  <c r="B97" i="6"/>
  <c r="B96" i="6"/>
  <c r="B95" i="6"/>
  <c r="B94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98" i="4" l="1"/>
  <c r="U60" i="4"/>
  <c r="AB11" i="4"/>
  <c r="AB15" i="4"/>
  <c r="AB60" i="4"/>
  <c r="U26" i="4"/>
  <c r="AB39" i="4"/>
  <c r="AB42" i="4"/>
  <c r="T13" i="4"/>
  <c r="T43" i="4"/>
  <c r="W13" i="4"/>
  <c r="W98" i="4"/>
  <c r="U13" i="4"/>
  <c r="U27" i="4"/>
  <c r="U94" i="4"/>
  <c r="U45" i="4"/>
  <c r="U41" i="4"/>
  <c r="U43" i="4"/>
  <c r="AB44" i="4"/>
  <c r="AB49" i="4"/>
  <c r="AB31" i="4"/>
  <c r="T41" i="4"/>
  <c r="W27" i="4"/>
  <c r="W94" i="4"/>
  <c r="W45" i="4"/>
  <c r="W92" i="4"/>
  <c r="AB48" i="4"/>
  <c r="AB53" i="4"/>
  <c r="AB79" i="4"/>
  <c r="AB13" i="4"/>
  <c r="AB27" i="4"/>
  <c r="AB94" i="4"/>
  <c r="AB45" i="4"/>
  <c r="AB41" i="4"/>
  <c r="AB43" i="4"/>
  <c r="AB92" i="4"/>
  <c r="AB46" i="4"/>
  <c r="T97" i="4"/>
  <c r="T29" i="4"/>
  <c r="T26" i="4"/>
  <c r="T39" i="4"/>
  <c r="T42" i="4"/>
  <c r="T44" i="4"/>
  <c r="T49" i="4"/>
  <c r="T46" i="4"/>
  <c r="T48" i="4"/>
  <c r="T53" i="4"/>
  <c r="T60" i="4"/>
  <c r="T31" i="4"/>
  <c r="T79" i="4"/>
  <c r="AB29" i="4"/>
  <c r="T27" i="4"/>
  <c r="T94" i="4"/>
  <c r="T45" i="4"/>
  <c r="U29" i="4"/>
  <c r="U39" i="4"/>
  <c r="U44" i="4"/>
  <c r="U49" i="4"/>
  <c r="U46" i="4"/>
  <c r="U48" i="4"/>
  <c r="U31" i="4"/>
  <c r="U79" i="4"/>
  <c r="W29" i="4"/>
  <c r="W26" i="4"/>
  <c r="W39" i="4"/>
  <c r="W42" i="4"/>
  <c r="W44" i="4"/>
  <c r="W49" i="4"/>
  <c r="W46" i="4"/>
  <c r="W48" i="4"/>
  <c r="W53" i="4"/>
  <c r="W31" i="4"/>
  <c r="W79" i="4"/>
  <c r="AB34" i="4"/>
  <c r="AB56" i="4"/>
  <c r="AB75" i="4"/>
  <c r="U99" i="4"/>
  <c r="AB17" i="4"/>
  <c r="AB22" i="4"/>
  <c r="W11" i="4"/>
  <c r="AB19" i="4"/>
  <c r="AB30" i="4"/>
  <c r="AB64" i="4"/>
  <c r="AB50" i="4"/>
  <c r="T99" i="4"/>
  <c r="T16" i="4"/>
  <c r="T18" i="4"/>
  <c r="T20" i="4"/>
  <c r="T32" i="4"/>
  <c r="T40" i="4"/>
  <c r="T37" i="4"/>
  <c r="T47" i="4"/>
  <c r="T76" i="4"/>
  <c r="T54" i="4"/>
  <c r="T59" i="4"/>
  <c r="T63" i="4"/>
  <c r="T74" i="4"/>
  <c r="T70" i="4"/>
  <c r="T82" i="4"/>
  <c r="T87" i="4"/>
  <c r="T83" i="4"/>
  <c r="T68" i="4"/>
  <c r="T89" i="4"/>
  <c r="T91" i="4"/>
  <c r="AB14" i="4"/>
  <c r="AB73" i="4"/>
  <c r="AB38" i="4"/>
  <c r="AB80" i="4"/>
  <c r="U16" i="4"/>
  <c r="U20" i="4"/>
  <c r="U32" i="4"/>
  <c r="U40" i="4"/>
  <c r="U37" i="4"/>
  <c r="U47" i="4"/>
  <c r="U76" i="4"/>
  <c r="U54" i="4"/>
  <c r="U59" i="4"/>
  <c r="U63" i="4"/>
  <c r="U74" i="4"/>
  <c r="U70" i="4"/>
  <c r="U82" i="4"/>
  <c r="U87" i="4"/>
  <c r="U83" i="4"/>
  <c r="U68" i="4"/>
  <c r="U89" i="4"/>
  <c r="U91" i="4"/>
  <c r="AB21" i="4"/>
  <c r="AB81" i="4"/>
  <c r="U18" i="4"/>
  <c r="W99" i="4"/>
  <c r="W16" i="4"/>
  <c r="W18" i="4"/>
  <c r="W20" i="4"/>
  <c r="W32" i="4"/>
  <c r="W40" i="4"/>
  <c r="W37" i="4"/>
  <c r="W47" i="4"/>
  <c r="W76" i="4"/>
  <c r="W54" i="4"/>
  <c r="W59" i="4"/>
  <c r="W63" i="4"/>
  <c r="W74" i="4"/>
  <c r="W70" i="4"/>
  <c r="W82" i="4"/>
  <c r="W87" i="4"/>
  <c r="W83" i="4"/>
  <c r="W68" i="4"/>
  <c r="W89" i="4"/>
  <c r="W91" i="4"/>
  <c r="AB16" i="4"/>
  <c r="AB20" i="4"/>
  <c r="AB32" i="4"/>
  <c r="AB40" i="4"/>
  <c r="AB37" i="4"/>
  <c r="AB47" i="4"/>
  <c r="AB76" i="4"/>
  <c r="AB54" i="4"/>
  <c r="AB59" i="4"/>
  <c r="AB63" i="4"/>
  <c r="AB74" i="4"/>
  <c r="AB70" i="4"/>
  <c r="AB82" i="4"/>
  <c r="AB87" i="4"/>
  <c r="AB83" i="4"/>
  <c r="AB68" i="4"/>
  <c r="AB89" i="4"/>
  <c r="AB91" i="4"/>
  <c r="AB99" i="4"/>
  <c r="AB18" i="4"/>
  <c r="T11" i="4"/>
  <c r="T14" i="4"/>
  <c r="T15" i="4"/>
  <c r="T19" i="4"/>
  <c r="T30" i="4"/>
  <c r="T17" i="4"/>
  <c r="T22" i="4"/>
  <c r="T21" i="4"/>
  <c r="T34" i="4"/>
  <c r="T35" i="4"/>
  <c r="T56" i="4"/>
  <c r="T64" i="4"/>
  <c r="T61" i="4"/>
  <c r="T73" i="4"/>
  <c r="T38" i="4"/>
  <c r="T50" i="4"/>
  <c r="T75" i="4"/>
  <c r="T80" i="4"/>
  <c r="T81" i="4"/>
  <c r="T88" i="4"/>
  <c r="U11" i="4"/>
  <c r="U14" i="4"/>
  <c r="U15" i="4"/>
  <c r="U19" i="4"/>
  <c r="U30" i="4"/>
  <c r="U17" i="4"/>
  <c r="U22" i="4"/>
  <c r="U21" i="4"/>
  <c r="U34" i="4"/>
  <c r="U35" i="4"/>
  <c r="U56" i="4"/>
  <c r="U64" i="4"/>
  <c r="U61" i="4"/>
  <c r="U73" i="4"/>
  <c r="U38" i="4"/>
  <c r="U50" i="4"/>
  <c r="U75" i="4"/>
  <c r="U80" i="4"/>
  <c r="U81" i="4"/>
  <c r="U88" i="4"/>
  <c r="AB35" i="4"/>
  <c r="AB61" i="4"/>
  <c r="AB88" i="4"/>
  <c r="W14" i="4"/>
  <c r="W15" i="4"/>
  <c r="W19" i="4"/>
  <c r="W30" i="4"/>
  <c r="W17" i="4"/>
  <c r="W22" i="4"/>
  <c r="W21" i="4"/>
  <c r="W34" i="4"/>
  <c r="W35" i="4"/>
  <c r="W56" i="4"/>
  <c r="W64" i="4"/>
  <c r="W61" i="4"/>
  <c r="W73" i="4"/>
  <c r="W38" i="4"/>
  <c r="W50" i="4"/>
  <c r="W75" i="4"/>
  <c r="W80" i="4"/>
  <c r="W81" i="4"/>
  <c r="W88" i="4"/>
  <c r="T51" i="4"/>
  <c r="T55" i="4"/>
  <c r="T62" i="4"/>
  <c r="T93" i="4"/>
  <c r="U51" i="4"/>
  <c r="U55" i="4"/>
  <c r="U62" i="4"/>
  <c r="U93" i="4"/>
  <c r="W51" i="4"/>
  <c r="W55" i="4"/>
  <c r="W62" i="4"/>
  <c r="W93" i="4"/>
  <c r="AB98" i="4"/>
  <c r="AB96" i="4"/>
  <c r="AB51" i="4"/>
  <c r="AB55" i="4"/>
  <c r="AB62" i="4"/>
  <c r="AB93" i="4"/>
  <c r="AB100" i="4"/>
  <c r="U96" i="4"/>
  <c r="W96" i="4"/>
  <c r="T58" i="4"/>
  <c r="AB58" i="4"/>
  <c r="T98" i="4"/>
  <c r="T96" i="4"/>
  <c r="U58" i="4"/>
  <c r="W58" i="4"/>
  <c r="U97" i="4"/>
  <c r="W97" i="4"/>
  <c r="AB97" i="4"/>
  <c r="T100" i="4"/>
  <c r="U100" i="4"/>
  <c r="W100" i="4"/>
  <c r="AB85" i="4"/>
  <c r="W85" i="4"/>
  <c r="U85" i="4"/>
  <c r="T85" i="4"/>
  <c r="T84" i="4"/>
  <c r="W84" i="4"/>
  <c r="U84" i="4"/>
  <c r="AB84" i="4"/>
  <c r="U52" i="4"/>
  <c r="W52" i="4"/>
  <c r="T66" i="4"/>
  <c r="T77" i="4"/>
  <c r="U66" i="4"/>
  <c r="W66" i="4"/>
  <c r="AB66" i="4"/>
  <c r="AB52" i="4"/>
  <c r="T52" i="4"/>
  <c r="W67" i="4"/>
  <c r="W5" i="4"/>
  <c r="W71" i="4"/>
  <c r="W78" i="4"/>
  <c r="W24" i="4"/>
  <c r="AB67" i="4"/>
  <c r="AB5" i="4"/>
  <c r="AB71" i="4"/>
  <c r="AB78" i="4"/>
  <c r="AB24" i="4"/>
  <c r="T72" i="4"/>
  <c r="T23" i="4"/>
  <c r="T95" i="4"/>
  <c r="T25" i="4"/>
  <c r="T28" i="4"/>
  <c r="T90" i="4"/>
  <c r="T33" i="4"/>
  <c r="T65" i="4"/>
  <c r="U72" i="4"/>
  <c r="U4" i="4"/>
  <c r="U77" i="4"/>
  <c r="U23" i="4"/>
  <c r="U95" i="4"/>
  <c r="U25" i="4"/>
  <c r="U28" i="4"/>
  <c r="U90" i="4"/>
  <c r="U33" i="4"/>
  <c r="U53" i="4"/>
  <c r="U65" i="4"/>
  <c r="W72" i="4"/>
  <c r="W4" i="4"/>
  <c r="W77" i="4"/>
  <c r="W23" i="4"/>
  <c r="W95" i="4"/>
  <c r="W25" i="4"/>
  <c r="W28" i="4"/>
  <c r="W90" i="4"/>
  <c r="W33" i="4"/>
  <c r="W65" i="4"/>
  <c r="AB72" i="4"/>
  <c r="AB4" i="4"/>
  <c r="AB77" i="4"/>
  <c r="AB23" i="4"/>
  <c r="AB95" i="4"/>
  <c r="AB25" i="4"/>
  <c r="AB28" i="4"/>
  <c r="AB90" i="4"/>
  <c r="AB33" i="4"/>
  <c r="AB65" i="4"/>
  <c r="T67" i="4"/>
  <c r="T5" i="4"/>
  <c r="T71" i="4"/>
  <c r="T78" i="4"/>
  <c r="T24" i="4"/>
  <c r="T92" i="4"/>
  <c r="U67" i="4"/>
  <c r="U5" i="4"/>
  <c r="U71" i="4"/>
  <c r="U78" i="4"/>
  <c r="U24" i="4"/>
  <c r="U42" i="4"/>
  <c r="U92" i="4"/>
  <c r="U57" i="4"/>
  <c r="W41" i="4"/>
  <c r="U36" i="4"/>
  <c r="U86" i="4"/>
  <c r="T86" i="4"/>
  <c r="T36" i="4"/>
  <c r="T57" i="4"/>
  <c r="W86" i="4"/>
  <c r="W36" i="4"/>
  <c r="W57" i="4"/>
  <c r="AB86" i="4"/>
  <c r="AB26" i="4"/>
  <c r="AB36" i="4"/>
  <c r="AB57" i="4"/>
  <c r="Z4" i="4"/>
  <c r="AA4" i="4"/>
  <c r="Y4" i="4"/>
  <c r="V4" i="4"/>
  <c r="T4" i="4"/>
  <c r="V65" i="4"/>
  <c r="AA69" i="4"/>
  <c r="V68" i="4"/>
  <c r="Z70" i="4"/>
  <c r="V72" i="4"/>
  <c r="Z82" i="4"/>
  <c r="X83" i="4"/>
  <c r="V84" i="4"/>
  <c r="Z86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79" i="4"/>
  <c r="Z81" i="4"/>
  <c r="AA11" i="4"/>
  <c r="AA19" i="4"/>
  <c r="AA23" i="4"/>
  <c r="Z55" i="4"/>
  <c r="Y6" i="4"/>
  <c r="AA13" i="4"/>
  <c r="AA17" i="4"/>
  <c r="Y18" i="4"/>
  <c r="Y22" i="4"/>
  <c r="Y26" i="4"/>
  <c r="Y30" i="4"/>
  <c r="W43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AA6" i="4"/>
  <c r="Z74" i="4"/>
  <c r="X75" i="4"/>
  <c r="Z78" i="4"/>
  <c r="V80" i="4"/>
  <c r="X29" i="4"/>
  <c r="X45" i="4"/>
  <c r="Z68" i="4"/>
  <c r="V70" i="4"/>
  <c r="Z76" i="4"/>
  <c r="X77" i="4"/>
  <c r="V78" i="4"/>
  <c r="Z84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W60" i="4"/>
  <c r="Y71" i="4"/>
  <c r="Y5" i="4"/>
  <c r="AA8" i="4"/>
  <c r="V10" i="4"/>
  <c r="Z12" i="4"/>
  <c r="X17" i="4"/>
  <c r="V22" i="4"/>
  <c r="Z24" i="4"/>
  <c r="X25" i="4"/>
  <c r="AA27" i="4"/>
  <c r="V30" i="4"/>
  <c r="Z36" i="4"/>
  <c r="V46" i="4"/>
  <c r="Z52" i="4"/>
  <c r="V54" i="4"/>
  <c r="Z60" i="4"/>
  <c r="V62" i="4"/>
  <c r="Y64" i="4"/>
  <c r="Z75" i="4"/>
  <c r="X76" i="4"/>
  <c r="Z83" i="4"/>
  <c r="X84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72" i="4"/>
  <c r="AA75" i="4"/>
  <c r="Y80" i="4"/>
  <c r="AA83" i="4"/>
  <c r="Z13" i="4"/>
  <c r="AA68" i="4"/>
  <c r="AA72" i="4"/>
  <c r="AA80" i="4"/>
  <c r="X50" i="4"/>
  <c r="X27" i="4"/>
  <c r="X43" i="4"/>
  <c r="Z62" i="4"/>
  <c r="V64" i="4"/>
  <c r="AA65" i="4"/>
  <c r="AA73" i="4"/>
  <c r="AA85" i="4"/>
  <c r="Y86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79" i="4"/>
  <c r="Y83" i="4"/>
  <c r="Y87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83" i="4"/>
  <c r="X85" i="4"/>
  <c r="V86" i="4"/>
  <c r="AA87" i="4"/>
  <c r="AA5" i="4"/>
  <c r="AA64" i="4"/>
  <c r="AA71" i="4"/>
  <c r="V87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V74" i="4"/>
  <c r="Y76" i="4"/>
  <c r="V77" i="4"/>
  <c r="Z79" i="4"/>
  <c r="X80" i="4"/>
  <c r="V81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70" i="4"/>
  <c r="AA79" i="4"/>
  <c r="Z80" i="4"/>
  <c r="V82" i="4"/>
  <c r="Y84" i="4"/>
  <c r="V85" i="4"/>
  <c r="Z87" i="4"/>
  <c r="X11" i="4"/>
  <c r="Y12" i="4"/>
  <c r="V15" i="4"/>
  <c r="Y17" i="4"/>
  <c r="Z18" i="4"/>
  <c r="X24" i="4"/>
  <c r="Z56" i="4"/>
  <c r="Z85" i="4"/>
  <c r="X9" i="4"/>
  <c r="Y10" i="4"/>
  <c r="V13" i="4"/>
  <c r="Y15" i="4"/>
  <c r="Z16" i="4"/>
  <c r="X46" i="4"/>
  <c r="V7" i="4"/>
  <c r="Y9" i="4"/>
  <c r="Z10" i="4"/>
  <c r="X19" i="4"/>
  <c r="Y20" i="4"/>
  <c r="Z77" i="4"/>
  <c r="X13" i="4"/>
  <c r="Y14" i="4"/>
  <c r="V17" i="4"/>
  <c r="Y19" i="4"/>
  <c r="Z20" i="4"/>
  <c r="V73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AA54" i="4"/>
  <c r="Y56" i="4"/>
  <c r="AA60" i="4"/>
  <c r="X74" i="4"/>
  <c r="Y77" i="4"/>
  <c r="AA78" i="4"/>
  <c r="X82" i="4"/>
  <c r="Y85" i="4"/>
  <c r="AA86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X69" i="4"/>
  <c r="X71" i="4"/>
  <c r="Y74" i="4"/>
  <c r="X79" i="4"/>
  <c r="Y82" i="4"/>
  <c r="X87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73" i="4"/>
  <c r="X81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X78" i="4"/>
  <c r="Y81" i="4"/>
  <c r="AA82" i="4"/>
  <c r="X86" i="4"/>
  <c r="X31" i="4"/>
  <c r="X47" i="4"/>
  <c r="AA76" i="4"/>
  <c r="AA84" i="4"/>
  <c r="X33" i="4"/>
  <c r="X49" i="4"/>
  <c r="AA66" i="4"/>
  <c r="X57" i="4"/>
  <c r="X61" i="4"/>
  <c r="X65" i="4"/>
  <c r="X53" i="4"/>
  <c r="X55" i="4"/>
  <c r="X59" i="4"/>
  <c r="X63" i="4"/>
  <c r="X67" i="4"/>
  <c r="B2" i="6"/>
  <c r="AC35" i="4" l="1"/>
  <c r="AC98" i="4"/>
  <c r="X101" i="4"/>
  <c r="Y101" i="4"/>
  <c r="AA101" i="4"/>
  <c r="Z101" i="4"/>
  <c r="V101" i="4"/>
  <c r="AC99" i="4"/>
  <c r="AC100" i="4"/>
  <c r="AC97" i="4"/>
  <c r="AC55" i="4"/>
  <c r="AC37" i="4"/>
  <c r="AC96" i="4"/>
  <c r="AC49" i="4"/>
  <c r="AC41" i="4"/>
  <c r="AC64" i="4"/>
  <c r="AC4" i="4"/>
  <c r="AC89" i="4"/>
  <c r="AC19" i="4"/>
  <c r="AC63" i="4"/>
  <c r="AC34" i="4"/>
  <c r="AC42" i="4"/>
  <c r="AC71" i="4"/>
  <c r="AC67" i="4"/>
  <c r="AC50" i="4"/>
  <c r="AC47" i="4"/>
  <c r="AC21" i="4"/>
  <c r="AC79" i="4"/>
  <c r="AC15" i="4"/>
  <c r="AC46" i="4"/>
  <c r="AC78" i="4"/>
  <c r="AC70" i="4"/>
  <c r="AC59" i="4"/>
  <c r="AC31" i="4"/>
  <c r="AC18" i="4"/>
  <c r="AC92" i="4"/>
  <c r="AC82" i="4"/>
  <c r="AC74" i="4"/>
  <c r="AC13" i="4"/>
  <c r="AC20" i="4"/>
  <c r="AC94" i="4"/>
  <c r="AC60" i="4"/>
  <c r="AC87" i="4"/>
  <c r="AC83" i="4"/>
  <c r="AC84" i="4"/>
  <c r="AC30" i="4"/>
  <c r="AC43" i="4"/>
  <c r="AC24" i="4"/>
  <c r="AC5" i="4"/>
  <c r="AC93" i="4"/>
  <c r="AC81" i="4"/>
  <c r="AC48" i="4"/>
  <c r="AC76" i="4"/>
  <c r="AC80" i="4"/>
  <c r="AC45" i="4"/>
  <c r="AC95" i="4"/>
  <c r="AC14" i="4"/>
  <c r="AC62" i="4"/>
  <c r="AC73" i="4"/>
  <c r="AC77" i="4"/>
  <c r="AC57" i="4"/>
  <c r="AC11" i="4"/>
  <c r="AC54" i="4"/>
  <c r="AC91" i="4"/>
  <c r="AC23" i="4"/>
  <c r="AC22" i="4"/>
  <c r="AC75" i="4"/>
  <c r="AC51" i="4"/>
  <c r="AC29" i="4"/>
  <c r="AC44" i="4"/>
  <c r="AC16" i="4"/>
  <c r="AC66" i="4"/>
  <c r="AC85" i="4"/>
  <c r="AC86" i="4"/>
  <c r="AC58" i="4"/>
  <c r="AC39" i="4"/>
  <c r="AC40" i="4"/>
  <c r="AC72" i="4"/>
  <c r="AC52" i="4"/>
  <c r="AC61" i="4"/>
  <c r="AC38" i="4"/>
  <c r="AC33" i="4"/>
  <c r="AC32" i="4"/>
  <c r="AC36" i="4"/>
  <c r="AC90" i="4"/>
  <c r="AC26" i="4"/>
  <c r="AC65" i="4"/>
  <c r="AC28" i="4"/>
  <c r="AC27" i="4"/>
  <c r="AC56" i="4"/>
  <c r="AC88" i="4"/>
  <c r="AC53" i="4"/>
  <c r="AC25" i="4"/>
  <c r="AC17" i="4"/>
  <c r="AC68" i="4"/>
  <c r="F3" i="2"/>
  <c r="U9" i="4" l="1"/>
  <c r="U10" i="4"/>
  <c r="U7" i="4"/>
  <c r="U12" i="4"/>
  <c r="U6" i="4"/>
  <c r="M3" i="2"/>
  <c r="H3" i="2"/>
  <c r="E3" i="2"/>
  <c r="L101" i="4" l="1"/>
  <c r="T9" i="4"/>
  <c r="W8" i="4"/>
  <c r="W9" i="4"/>
  <c r="AB9" i="4"/>
  <c r="U8" i="4"/>
  <c r="W10" i="4"/>
  <c r="AB10" i="4"/>
  <c r="T10" i="4"/>
  <c r="T7" i="4"/>
  <c r="T12" i="4"/>
  <c r="W7" i="4"/>
  <c r="W12" i="4"/>
  <c r="AB7" i="4"/>
  <c r="AB12" i="4"/>
  <c r="T6" i="4"/>
  <c r="AB6" i="4"/>
  <c r="W6" i="4"/>
  <c r="B1" i="6"/>
  <c r="AC9" i="4" l="1"/>
  <c r="K101" i="4"/>
  <c r="T8" i="4"/>
  <c r="S101" i="4"/>
  <c r="AB8" i="4"/>
  <c r="N101" i="4"/>
  <c r="AC10" i="4"/>
  <c r="AC6" i="4"/>
  <c r="AC12" i="4"/>
  <c r="AC7" i="4"/>
  <c r="AC8" i="4" l="1"/>
  <c r="M99" i="2"/>
  <c r="L99" i="2"/>
  <c r="K99" i="2"/>
  <c r="J99" i="2"/>
  <c r="I99" i="2"/>
  <c r="H99" i="2"/>
  <c r="G99" i="2"/>
  <c r="F99" i="2"/>
  <c r="E99" i="2"/>
  <c r="T69" i="4" s="1"/>
  <c r="T101" i="4" s="1"/>
  <c r="W69" i="4" l="1"/>
  <c r="W101" i="4" s="1"/>
  <c r="U69" i="4"/>
  <c r="U101" i="4" s="1"/>
  <c r="AB69" i="4"/>
  <c r="AC69" i="4" l="1"/>
  <c r="AB101" i="4"/>
</calcChain>
</file>

<file path=xl/sharedStrings.xml><?xml version="1.0" encoding="utf-8"?>
<sst xmlns="http://schemas.openxmlformats.org/spreadsheetml/2006/main" count="1170" uniqueCount="339">
  <si>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</si>
  <si>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</si>
  <si>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</si>
  <si>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</si>
  <si>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</si>
  <si>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</si>
  <si>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</si>
  <si>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</si>
  <si>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</si>
  <si>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</si>
  <si>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</si>
  <si>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</si>
  <si>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</si>
  <si>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</si>
  <si>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</si>
  <si>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</si>
  <si>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</si>
  <si>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</si>
  <si>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</si>
  <si>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</si>
  <si>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</si>
  <si>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</si>
  <si>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</si>
  <si>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</si>
  <si>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</si>
  <si>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</si>
  <si>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</si>
  <si>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</si>
  <si>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</si>
  <si>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</si>
  <si>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</si>
  <si>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</si>
  <si>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PRODUCT</t>
  </si>
  <si>
    <t>AMBITION 10X1L BOT IN</t>
  </si>
  <si>
    <t>AMBITION 20X500ML BOT IN</t>
  </si>
  <si>
    <t>ANTRACOL (T) WP70 10X1KG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</si>
  <si>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</si>
  <si>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</si>
  <si>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</si>
  <si>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</si>
  <si>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</si>
  <si>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</si>
  <si>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</si>
  <si>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</si>
  <si>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</si>
  <si>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</si>
  <si>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SOLOMON OD300 40X250ML BOT IN</t>
  </si>
  <si>
    <t>SOLOMON OD300 20X500ML BOT IN</t>
  </si>
  <si>
    <t>SAPCODE</t>
  </si>
  <si>
    <t>ITEMALIAS</t>
  </si>
  <si>
    <t>GAUCHO FS600 50X100ML BOT IN</t>
  </si>
  <si>
    <t>WHIPSUPER (T) EC90 20X500ML BOT IN</t>
  </si>
  <si>
    <t>ALIETTE WP80 20X500GR BAG IN</t>
  </si>
  <si>
    <t>CONFIDOR SUPER (T) SC350 20X500ML BOT IN</t>
  </si>
  <si>
    <t>ALIETTE WP80 20X250GR BAG IN</t>
  </si>
  <si>
    <t>EVERGOL XTEND FS308 50X100ML BOT IN</t>
  </si>
  <si>
    <t>FAME (T) SC480 40X50ML BOT IN</t>
  </si>
  <si>
    <t>FOLICUR (T) EC250 40X250ML BOT IN</t>
  </si>
  <si>
    <t>WHIPSUPER (T) EC90 40X250ML BOT IN</t>
  </si>
  <si>
    <t>ADMIRE (T) WG70 30X150GR BOT IN</t>
  </si>
  <si>
    <t>FAME (T) SC480 20X100ML BOT IN</t>
  </si>
  <si>
    <t>FAME (T) SC480 10X(20X10ML) BOT IN</t>
  </si>
  <si>
    <t>GAUCHO FS600 100X50ML BOT IN</t>
  </si>
  <si>
    <t>JUMP WG80 160X(10X2GR) BAG IN</t>
  </si>
  <si>
    <t>PLANOFIX SL4 5 50X100ML BOT IN</t>
  </si>
  <si>
    <t>BELT EXPERT SC480 50X100ML BOT IN</t>
  </si>
  <si>
    <t>SURPASS FIRSTCLASS 7149B2 20X450G BAG IN</t>
  </si>
  <si>
    <t>CONFIDOR (T) SL200 10X1L BOT IN</t>
  </si>
  <si>
    <t>CONFIDOR (T) SL200 50X100ML BOT IN</t>
  </si>
  <si>
    <t>CONFIDOR (T) SL200 20X500ML BOT IN</t>
  </si>
  <si>
    <t>CONFIDOR (T) SL200 20X250ML BOT IN</t>
  </si>
  <si>
    <t>DECIS EC101-2 40X250ML BOT IN</t>
  </si>
  <si>
    <t>ETHREL SL39 10X1L BOT IN</t>
  </si>
  <si>
    <t>ETHREL SL39 50X100ML BOT IN</t>
  </si>
  <si>
    <t>ETHREL SL39 20X500ML BOT IN</t>
  </si>
  <si>
    <t>LESENTA WG80 50X100GR BAG IN</t>
  </si>
  <si>
    <t>LUNA EXPERIENCE SC400 50X100ML BOT IN</t>
  </si>
  <si>
    <t>LUNA EXPERIENCE SC400 40X250ML BOT IN</t>
  </si>
  <si>
    <t>MELODY DUO WP66 8 10X400GR BAG IN</t>
  </si>
  <si>
    <t>MOVENTO ENERGY SC240 10X1L BOT IN</t>
  </si>
  <si>
    <t>MOVENTO ENERGY SC240 40X250ML BOT IN</t>
  </si>
  <si>
    <t>OBERON (T) SC240 40X200ML BOT IN</t>
  </si>
  <si>
    <t>OBERON (T) SC240 20X500ML BOT IN</t>
  </si>
  <si>
    <t>REGENT GOLD SC200 40X250ML BOT IN</t>
  </si>
  <si>
    <t>REGENT GOLD SC200 20X500ML BOT IN</t>
  </si>
  <si>
    <t>REGENT (T) SC50 10X1L BOT IN</t>
  </si>
  <si>
    <t>REGENT (T) SC50 20X500ML BOT IN</t>
  </si>
  <si>
    <t>SIVANTO PRIME SL200 40X250ML BOT IN</t>
  </si>
  <si>
    <t>DISCOUNTINUE PRODUCT</t>
  </si>
  <si>
    <t>FAME (T) SC480 8X250ML BOT IN</t>
  </si>
  <si>
    <t>FAME (T) SC480 4X500ML BOT IN</t>
  </si>
  <si>
    <t>FENOS QUICK SC150 50X100ML BOT IN</t>
  </si>
  <si>
    <t>FOOST WP50 24X500G BAG IN</t>
  </si>
  <si>
    <t>LAUDIS SC630 8X115ML BOT IN</t>
  </si>
  <si>
    <t>SENCOR WP70 20X500GR BOX IN</t>
  </si>
  <si>
    <t>FOOST WP50 20X250G BAG IN</t>
  </si>
  <si>
    <t>LAUDIS SC630 3X230ML BOT IN</t>
  </si>
  <si>
    <t>TOPSTAR (T) WP80 8X(20X22.5GR) BOX IN</t>
  </si>
  <si>
    <t>ASHISH KRUSHI SEVA KENDRA</t>
  </si>
  <si>
    <t>S/2 CHATRAPATI SHOPING CENTER, CHOPDA.</t>
  </si>
  <si>
    <t>DIST - JALGAON.</t>
  </si>
  <si>
    <t>Item Name</t>
  </si>
  <si>
    <t>Size</t>
  </si>
  <si>
    <t>Op.Stock</t>
  </si>
  <si>
    <t>Stock In</t>
  </si>
  <si>
    <t>Stock Out</t>
  </si>
  <si>
    <t>Cl.Stock</t>
  </si>
  <si>
    <t>250 ML</t>
  </si>
  <si>
    <t>BAY FAME</t>
  </si>
  <si>
    <t>50 ML</t>
  </si>
  <si>
    <t>BAY FENOS QUICK</t>
  </si>
  <si>
    <t>100 ML</t>
  </si>
  <si>
    <t>BAY INFINITO SC 687.5</t>
  </si>
  <si>
    <t>1 LT</t>
  </si>
  <si>
    <t>500 ML</t>
  </si>
  <si>
    <t>BAY LAUDIS</t>
  </si>
  <si>
    <t>115 ML</t>
  </si>
  <si>
    <t>BAY MELODY</t>
  </si>
  <si>
    <t>400 GM</t>
  </si>
  <si>
    <t>BAY.ADMIRE</t>
  </si>
  <si>
    <t>150 GM</t>
  </si>
  <si>
    <t>30 GM</t>
  </si>
  <si>
    <t>300 GM</t>
  </si>
  <si>
    <t>75 GM</t>
  </si>
  <si>
    <t>BAY.ALIETTE</t>
  </si>
  <si>
    <t>100GM</t>
  </si>
  <si>
    <t>250GM</t>
  </si>
  <si>
    <t>500 GM</t>
  </si>
  <si>
    <t>BAY.ANTROCOL</t>
  </si>
  <si>
    <t>BAY.ANTROCOL BAYER</t>
  </si>
  <si>
    <t>BAY.BELT EXPERT</t>
  </si>
  <si>
    <t>BAY.CONFIDOR</t>
  </si>
  <si>
    <t>BAY.CONFIDOR BAYER</t>
  </si>
  <si>
    <t>BAY.CONFIDOR SUPER</t>
  </si>
  <si>
    <t>BAY.DECIS 100 EC</t>
  </si>
  <si>
    <t>BAY.DECIS 2.8EC.</t>
  </si>
  <si>
    <t>BAY.ETHREL</t>
  </si>
  <si>
    <t>BAY.EVERGOL EXT.</t>
  </si>
  <si>
    <t>BAY.FAME</t>
  </si>
  <si>
    <t>10ML</t>
  </si>
  <si>
    <t>BAY.FOLICUR</t>
  </si>
  <si>
    <t>BAY.FOOST WP50</t>
  </si>
  <si>
    <t>250 GM.</t>
  </si>
  <si>
    <t>500GM</t>
  </si>
  <si>
    <t>BAY.GAUCHO</t>
  </si>
  <si>
    <t>BAY.JUMP</t>
  </si>
  <si>
    <t>2 GM</t>
  </si>
  <si>
    <t>40 ML</t>
  </si>
  <si>
    <t>BAY.LARVIN</t>
  </si>
  <si>
    <t>250 GM</t>
  </si>
  <si>
    <t>BAY.LAUDIS SC34</t>
  </si>
  <si>
    <t>230 ML</t>
  </si>
  <si>
    <t>57.5 ML</t>
  </si>
  <si>
    <t>BAY.LESENTA</t>
  </si>
  <si>
    <t>40 GM</t>
  </si>
  <si>
    <t>BAY.LUNA EXPER.</t>
  </si>
  <si>
    <t>BAY.MELODY</t>
  </si>
  <si>
    <t>BAY.MOVANTO ENARG</t>
  </si>
  <si>
    <t>BAY.MOVENTO ENER.</t>
  </si>
  <si>
    <t>BAY.NATIVO</t>
  </si>
  <si>
    <t>10 GM</t>
  </si>
  <si>
    <t>50GM</t>
  </si>
  <si>
    <t>BAY.OBERON</t>
  </si>
  <si>
    <t>200 ML</t>
  </si>
  <si>
    <t>BAY.PLANOFIX</t>
  </si>
  <si>
    <t>BAY.REGENT 0.3GR</t>
  </si>
  <si>
    <t>5 KG</t>
  </si>
  <si>
    <t>BAY.REGENT 0.5SC</t>
  </si>
  <si>
    <t>BAY.REGENT GOLD</t>
  </si>
  <si>
    <t>BAY.SENCOR</t>
  </si>
  <si>
    <t>BAY.SIVANTO</t>
  </si>
  <si>
    <t>BAY.SOLOMON</t>
  </si>
  <si>
    <t>BAY.TOPSTAR</t>
  </si>
  <si>
    <t>22.5 GM</t>
  </si>
  <si>
    <t>BAY.WHIP SUPER</t>
  </si>
  <si>
    <t>100ML</t>
  </si>
  <si>
    <t>250ML</t>
  </si>
  <si>
    <t>CONFIDOR SUPER [BAYER]</t>
  </si>
  <si>
    <t>TOPSTAR [T] WP80</t>
  </si>
  <si>
    <t>WHIP SUPER</t>
  </si>
  <si>
    <t>BAY.AMBITION</t>
  </si>
  <si>
    <t>BB BAJRI 9285</t>
  </si>
  <si>
    <t>1.5 KG</t>
  </si>
  <si>
    <t>BC FIRSTCLASS 7149 BGII</t>
  </si>
  <si>
    <t>450GM</t>
  </si>
  <si>
    <t>BC SUPERB 7517 BGII</t>
  </si>
  <si>
    <t>450 GM</t>
  </si>
  <si>
    <t>BC SURPASS 904 BGII</t>
  </si>
  <si>
    <t>BAY FAME 50 ML</t>
  </si>
  <si>
    <t>BAY FENOS QUICK 100 ML</t>
  </si>
  <si>
    <t>BAY FENOS QUICK 250 ML</t>
  </si>
  <si>
    <t>BAY INFINITO SC 687.5 1 LT</t>
  </si>
  <si>
    <t>BAY INFINITO SC 687.5 100 ML</t>
  </si>
  <si>
    <t>BAY INFINITO SC 687.5 500 ML</t>
  </si>
  <si>
    <t>BAY LAUDIS 115 ML</t>
  </si>
  <si>
    <t>BAY MELODY 400 GM</t>
  </si>
  <si>
    <t>BAY.ADMIRE 150 GM</t>
  </si>
  <si>
    <t>BAY.ADMIRE 30 GM</t>
  </si>
  <si>
    <t>BAY.ADMIRE 300 GM</t>
  </si>
  <si>
    <t>BAY.ADMIRE 75 GM</t>
  </si>
  <si>
    <t>BAY.ALIETTE 100GM</t>
  </si>
  <si>
    <t>BAY.ALIETTE 250GM</t>
  </si>
  <si>
    <t>BAY.ALIETTE 500 GM</t>
  </si>
  <si>
    <t>BAY.ANTROCOL 1 LT</t>
  </si>
  <si>
    <t>BAY.ANTROCOL 250 ML</t>
  </si>
  <si>
    <t>BAY.ANTROCOL 500 ML</t>
  </si>
  <si>
    <t>BAY.ANTROCOL BAYER 100GM</t>
  </si>
  <si>
    <t>BAY.BELT EXPERT 100 ML</t>
  </si>
  <si>
    <t>BAY.CONFIDOR 100 ML</t>
  </si>
  <si>
    <t>BAY.CONFIDOR 250 ML</t>
  </si>
  <si>
    <t>BAY.CONFIDOR 50 ML</t>
  </si>
  <si>
    <t>BAY.CONFIDOR BAYER 1 LT</t>
  </si>
  <si>
    <t>BAY.CONFIDOR BAYER 500 ML</t>
  </si>
  <si>
    <t>BAY.CONFIDOR SUPER 100 ML</t>
  </si>
  <si>
    <t>BAY.CONFIDOR SUPER 250 ML</t>
  </si>
  <si>
    <t>BAY.CONFIDOR SUPER 50 ML</t>
  </si>
  <si>
    <t>BAY.CONFIDOR SUPER 500 ML</t>
  </si>
  <si>
    <t>BAY.DECIS 100 EC 100 ML</t>
  </si>
  <si>
    <t>BAY.DECIS 100 EC 250 ML</t>
  </si>
  <si>
    <t>BAY.DECIS 2.8EC. 1 LT</t>
  </si>
  <si>
    <t>BAY.DECIS 2.8EC. 100 ML</t>
  </si>
  <si>
    <t>BAY.DECIS 2.8EC. 250 ML</t>
  </si>
  <si>
    <t>BAY.DECIS 2.8EC. 500 ML</t>
  </si>
  <si>
    <t>BAY.ETHREL 1 LT</t>
  </si>
  <si>
    <t>BAY.ETHREL 100 ML</t>
  </si>
  <si>
    <t>BAY.ETHREL 500 ML</t>
  </si>
  <si>
    <t>BAY.EVERGOL EXT. 100 ML</t>
  </si>
  <si>
    <t>BAY.EVERGOL EXT. 50 ML</t>
  </si>
  <si>
    <t>BAY.FAME 100 ML</t>
  </si>
  <si>
    <t>BAY.FAME 10ML</t>
  </si>
  <si>
    <t>BAY.FAME 250 ML</t>
  </si>
  <si>
    <t>BAY.FAME 500 ML</t>
  </si>
  <si>
    <t>BAY.FOLICUR 100 ML</t>
  </si>
  <si>
    <t>BAY.FOLICUR 250 ML</t>
  </si>
  <si>
    <t>BAY.FOOST WP50 250 GM.</t>
  </si>
  <si>
    <t>BAY.FOOST WP50 500GM</t>
  </si>
  <si>
    <t>BAY.GAUCHO 100 ML</t>
  </si>
  <si>
    <t>BAY.GAUCHO 50 ML</t>
  </si>
  <si>
    <t>BAY.JUMP 2 GM</t>
  </si>
  <si>
    <t>BAY.JUMP 40 ML</t>
  </si>
  <si>
    <t>BAY.LARVIN 250 GM</t>
  </si>
  <si>
    <t>BAY.LAUDIS SC34 230 ML</t>
  </si>
  <si>
    <t>BAY.LAUDIS SC34 57.5 ML</t>
  </si>
  <si>
    <t>BAY.LESENTA 100GM</t>
  </si>
  <si>
    <t>BAY.LESENTA 250GM</t>
  </si>
  <si>
    <t>BAY.LESENTA 40 GM</t>
  </si>
  <si>
    <t>BAY.LUNA EXPER. 100 ML</t>
  </si>
  <si>
    <t>BAY.LUNA EXPER. 250 ML</t>
  </si>
  <si>
    <t>BAY.MELODY 100GM</t>
  </si>
  <si>
    <t>BAY.MOVANTO ENARG 1 LT</t>
  </si>
  <si>
    <t>BAY.MOVENTO ENER. 100 ML</t>
  </si>
  <si>
    <t>BAY.MOVENTO ENER. 250 ML</t>
  </si>
  <si>
    <t>BAY.NATIVO 10 GM</t>
  </si>
  <si>
    <t>BAY.NATIVO 100GM</t>
  </si>
  <si>
    <t>BAY.NATIVO 250GM</t>
  </si>
  <si>
    <t>BAY.NATIVO 50GM</t>
  </si>
  <si>
    <t>BAY.OBERON 200 ML</t>
  </si>
  <si>
    <t>BAY.OBERON 500 ML</t>
  </si>
  <si>
    <t>BAY.PLANOFIX 100 ML</t>
  </si>
  <si>
    <t>BAY.PLANOFIX 250 ML</t>
  </si>
  <si>
    <t>BAY.REGENT 0.3GR 5 KG</t>
  </si>
  <si>
    <t>BAY.REGENT 0.5SC 1 LT</t>
  </si>
  <si>
    <t>BAY.REGENT 0.5SC 250 GM</t>
  </si>
  <si>
    <t>BAY.REGENT 0.5SC 500 ML</t>
  </si>
  <si>
    <t>BAY.REGENT GOLD 250 ML</t>
  </si>
  <si>
    <t>BAY.REGENT GOLD 500 ML</t>
  </si>
  <si>
    <t>BAY.SENCOR 500GM</t>
  </si>
  <si>
    <t>BAY.SIVANTO 250 ML</t>
  </si>
  <si>
    <t>BAY.SOLOMON 100 ML</t>
  </si>
  <si>
    <t>BAY.SOLOMON 250 ML</t>
  </si>
  <si>
    <t>BAY.SOLOMON 500 ML</t>
  </si>
  <si>
    <t>BAY.TOPSTAR 22.5 GM</t>
  </si>
  <si>
    <t>BAY.WHIP SUPER 100ML</t>
  </si>
  <si>
    <t>BAY.WHIP SUPER 250ML</t>
  </si>
  <si>
    <t>BAY.WHIP SUPER 500 GM</t>
  </si>
  <si>
    <t>CONFIDOR SUPER [BAYER] 50 ML</t>
  </si>
  <si>
    <t>TOPSTAR [T] WP80 100GM</t>
  </si>
  <si>
    <t>WHIP SUPER 500 ML</t>
  </si>
  <si>
    <t>BAY.AMBITION 1 LT</t>
  </si>
  <si>
    <t>BAY.AMBITION 250 ML</t>
  </si>
  <si>
    <t>BAY.AMBITION 500 ML</t>
  </si>
  <si>
    <t>BB BAJRI 9285 1.5 KG</t>
  </si>
  <si>
    <t>BC FIRSTCLASS 7149 BGII 450GM</t>
  </si>
  <si>
    <t>BC SUPERB 7517 BGII 450 GM</t>
  </si>
  <si>
    <t>BC SURPASS 904 BGII 450 GM</t>
  </si>
  <si>
    <t>INFINITO SC687 5 20X500ML BOT IN</t>
  </si>
  <si>
    <t>ADMIRE (T) WG70 150X30GR BOT IN</t>
  </si>
  <si>
    <t>ADMIRE WG70 20X300GR BAG IN</t>
  </si>
  <si>
    <t>ADMIRE (T) WG70 60X75GR BOT IN</t>
  </si>
  <si>
    <t>ALIETTE WP80 40X100GR BAG IN</t>
  </si>
  <si>
    <t>ANTRACOL (T) WP70 40X250GR BAG IN</t>
  </si>
  <si>
    <t>ANTRACOL (T) WP70 50X100GR BAG IN</t>
  </si>
  <si>
    <t>CONFIDOR (T) SL200 100X50ML BOT IN</t>
  </si>
  <si>
    <t>DECIS EC101-2 50X100ML BOX IN</t>
  </si>
  <si>
    <t>DECIS EC 28 50X100ML BOT IN</t>
  </si>
  <si>
    <t>DECIS EC 28 40X250ML BOT IN</t>
  </si>
  <si>
    <t>DECIS EC 28 20X500ML BOT IN</t>
  </si>
  <si>
    <t>FOLICUR (T) EC250 50X100ML BOT IN</t>
  </si>
  <si>
    <t>JUMP WG80 80X40GR BAG IN</t>
  </si>
  <si>
    <t>LAUDIS SC630 10X57.5ML BOT IN</t>
  </si>
  <si>
    <t>LESENTA WG80 100X40GR BAG IN</t>
  </si>
  <si>
    <t>MELODY DUO WP66 8 50X100GR BAG IN</t>
  </si>
  <si>
    <t>NATIVO WG75 20X(10X10GR) BAG IN</t>
  </si>
  <si>
    <t>NATIVO WG75 100X50GR BAG IN</t>
  </si>
  <si>
    <t>WHIPSUPER (T) EC90 50X100ML BOT IN</t>
  </si>
  <si>
    <t>TOPSTAR (T) WP80 4X(10X100GR) BOX IN</t>
  </si>
  <si>
    <t>AMBITION 40X250ML BOT IN</t>
  </si>
  <si>
    <t>SURPASS 7517 BGII LOC 20X450GR BAG IN</t>
  </si>
  <si>
    <t>SURPASS 904 BG2 20X450GR BOX IN</t>
  </si>
  <si>
    <t>FENOS QUICK SC150 40X250ML BOT IN</t>
  </si>
  <si>
    <t>INFINITO SC687 5 10X1L BOT IN</t>
  </si>
  <si>
    <t>INFINITO SC687 5 50X100ML BOT IN</t>
  </si>
  <si>
    <t>CONFIDOR SUPER (T) SC350 50X50ML BOT IN</t>
  </si>
  <si>
    <t>LESENTA WG80 20X250GR BAG IN</t>
  </si>
  <si>
    <t>MOVENTO ENERGY SC240 50X100ML BOT IN</t>
  </si>
  <si>
    <t>SOLOMON OD300 50X100ML BOT IN</t>
  </si>
  <si>
    <t>Stock Statement From Date  01/04/2021 TO 31/05/2021</t>
  </si>
  <si>
    <t>prodname</t>
  </si>
  <si>
    <t>saplpur</t>
  </si>
  <si>
    <t>diff</t>
  </si>
  <si>
    <t>saplsale</t>
  </si>
  <si>
    <t>BAY GHASA</t>
  </si>
  <si>
    <t>BAY GHASA 1 LT</t>
  </si>
  <si>
    <t>BAY.SOLOMON 1 LT</t>
  </si>
  <si>
    <t>SOLOMON OD300 10X1L BOT IN</t>
  </si>
  <si>
    <t>Zylem Report -01-Apr-2021 TO 31-May-2021</t>
  </si>
  <si>
    <t>Dealer Report -01-Apr-2021 TO 31-May-2021</t>
  </si>
  <si>
    <t>Company Name:-BAYER</t>
  </si>
  <si>
    <t>Stock and Sales FOR THE PERIOD 01-Apr-2021 TO 31-May-2021</t>
  </si>
  <si>
    <t>DISTRIBUTOR PRODUCTWISE</t>
  </si>
  <si>
    <t>OUTPUT IN : PIC,DETAILS AS : Column,CONSIDER : Voucher Date,INCLUDE VALIDATION : False</t>
  </si>
  <si>
    <t>DISTRIBUTOR:Ashish Krishi Seva Kendra,</t>
  </si>
  <si>
    <t>Ashish Krishi Seva Kendra</t>
  </si>
  <si>
    <t>EVERGOL XTEND FS308 100X40ML BOT IN</t>
  </si>
  <si>
    <t>REGENT GOLD SC200 50X100ML BOT IN</t>
  </si>
  <si>
    <t>WHIPSUPER (T) EC90 10X1L BOT IN</t>
  </si>
  <si>
    <t>GRANDTOTAL</t>
  </si>
  <si>
    <t>Generated on 6/22/2021 8:25:49 AM</t>
  </si>
  <si>
    <t>MILLET HYBRID 9330+ 20X1.5KG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</si>
</sst>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rgb="FF929A9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/>
    <xf numFmtId="2" fontId="2" fillId="0" borderId="0" xfId="0" applyNumberFormat="1" applyFont="1" applyAlignment="1"/>
    <xf numFmtId="2" fontId="2" fillId="0" borderId="6" xfId="0" applyNumberFormat="1" applyFont="1" applyBorder="1" applyAlignment="1"/>
    <xf numFmtId="2" fontId="2" fillId="0" borderId="7" xfId="0" applyNumberFormat="1" applyFont="1" applyBorder="1" applyAlignment="1"/>
    <xf numFmtId="2" fontId="2" fillId="0" borderId="8" xfId="0" applyNumberFormat="1" applyFont="1" applyBorder="1" applyAlignment="1"/>
    <xf numFmtId="2" fontId="2" fillId="0" borderId="4" xfId="0" applyNumberFormat="1" applyFont="1" applyBorder="1" applyAlignment="1"/>
    <xf numFmtId="0" fontId="2" fillId="0" borderId="2" xfId="0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2" xfId="0" applyNumberFormat="1" applyFont="1" applyBorder="1"/>
    <xf numFmtId="0" fontId="4" fillId="4" borderId="12" xfId="0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165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left" vertical="center"/>
    </xf>
    <xf numFmtId="0" fontId="1" fillId="0" borderId="11" xfId="0" applyNumberFormat="1" applyFont="1" applyBorder="1" applyAlignment="1">
      <alignment horizontal="left" vertical="center"/>
    </xf>
    <xf numFmtId="0" fontId="1" fillId="0" borderId="0" xfId="0" pivotButton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0" xfId="0" applyNumberFormat="1" applyFont="1" applyBorder="1" applyAlignment="1">
      <alignment horizontal="left" vertical="center"/>
    </xf>
    <xf numFmtId="0" fontId="1" fillId="0" borderId="11" xfId="0" applyFont="1" applyBorder="1" applyAlignment="1"/>
    <xf numFmtId="0" fontId="5" fillId="5" borderId="11" xfId="0" applyFont="1" applyFill="1" applyBorder="1" applyAlignment="1">
      <alignment horizontal="center" vertical="top"/>
    </xf>
    <xf numFmtId="164" fontId="5" fillId="5" borderId="11" xfId="0" applyNumberFormat="1" applyFont="1" applyFill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164" fontId="1" fillId="0" borderId="11" xfId="0" applyNumberFormat="1" applyFont="1" applyBorder="1" applyAlignment="1">
      <alignment horizontal="right" vertical="top"/>
    </xf>
    <xf numFmtId="2" fontId="1" fillId="0" borderId="11" xfId="0" applyNumberFormat="1" applyFont="1" applyBorder="1" applyAlignment="1"/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" fontId="1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9" fillId="6" borderId="21" xfId="0" applyFont="1" applyFill="1" applyBorder="1" applyAlignment="1">
      <alignment horizontal="left" wrapText="1"/>
    </xf>
    <xf numFmtId="0" fontId="9" fillId="6" borderId="21" xfId="0" applyFont="1" applyFill="1" applyBorder="1" applyAlignment="1">
      <alignment horizontal="right" wrapText="1"/>
    </xf>
    <xf numFmtId="2" fontId="10" fillId="7" borderId="21" xfId="0" applyNumberFormat="1" applyFont="1" applyFill="1" applyBorder="1" applyAlignment="1">
      <alignment horizontal="left" wrapText="1"/>
    </xf>
    <xf numFmtId="0" fontId="2" fillId="0" borderId="11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9" xfId="0" applyFont="1" applyBorder="1" applyAlignment="1"/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" fillId="0" borderId="20" xfId="0" applyFont="1" applyBorder="1" applyAlignment="1"/>
    <xf numFmtId="2" fontId="2" fillId="0" borderId="0" xfId="0" applyNumberFormat="1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/>
    <xf numFmtId="2" fontId="2" fillId="0" borderId="9" xfId="0" applyNumberFormat="1" applyFont="1" applyBorder="1" applyAlignment="1"/>
    <xf numFmtId="2" fontId="2" fillId="0" borderId="2" xfId="0" applyNumberFormat="1" applyFont="1" applyBorder="1" applyAlignment="1"/>
    <xf numFmtId="2" fontId="2" fillId="0" borderId="10" xfId="0" applyNumberFormat="1" applyFont="1" applyBorder="1" applyAlignment="1"/>
    <xf numFmtId="0" fontId="2" fillId="0" borderId="18" xfId="0" applyFont="1" applyBorder="1" applyAlignment="1"/>
  </cellXfs>
  <cellStyles count="1">
    <cellStyle name="Normal" xfId="0" builtinId="0"/>
  </cellStyles>
  <dxfs count="1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578230439816" createdVersion="6" refreshedVersion="7" minRefreshableVersion="3" recordCount="99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165">
      <sharedItems containsSemiMixedTypes="0" containsString="0" containsNumber="1" containsInteger="1" minValue="-40" maxValue="1375"/>
    </cacheField>
    <cacheField name="Inwards" numFmtId="165">
      <sharedItems containsSemiMixedTypes="0" containsString="0" containsNumber="1" containsInteger="1" minValue="0" maxValue="1350"/>
    </cacheField>
    <cacheField name="Outwards" numFmtId="165">
      <sharedItems containsSemiMixedTypes="0" containsString="0" containsNumber="1" containsInteger="1" minValue="0" maxValue="1095"/>
    </cacheField>
    <cacheField name="Closing Balance" numFmtId="165">
      <sharedItems containsSemiMixedTypes="0" containsString="0" containsNumber="1" containsInteger="1" minValue="-90" maxValue="1177"/>
    </cacheField>
    <cacheField name="Master Name" numFmtId="0">
      <sharedItems count="221">
        <s v="FAME (T) SC480 40X50ML BOT IN"/>
        <s v="FENOS QUICK SC150 50X100ML BOT IN"/>
        <s v="FENOS QUICK SC150 40X250ML BOT IN"/>
        <s v="DISCOUNTINUE PRODUCT"/>
        <s v="INFINITO SC687 5 10X1L BOT IN"/>
        <s v="INFINITO SC687 5 50X100ML BOT IN"/>
        <s v="INFINITO SC687 5 20X500ML BOT IN"/>
        <s v="LAUDIS SC630 8X115ML BOT IN"/>
        <s v="MELODY DUO WP66 8 10X400GR BAG IN"/>
        <s v="ADMIRE (T) WG70 30X150GR BOT IN"/>
        <s v="ADMIRE (T) WG70 150X30GR BOT IN"/>
        <s v="ADMIRE WG70 20X300GR BAG IN"/>
        <s v="ADMIRE (T) WG70 60X75GR BOT IN"/>
        <s v="ALIETTE WP80 40X100GR BAG IN"/>
        <s v="ALIETTE WP80 20X250GR BAG IN"/>
        <s v="ALIETTE WP80 20X500GR BAG IN"/>
        <s v="ANTRACOL (T) WP70 10X1KG BAG IN"/>
        <s v="ANTRACOL (T) WP70 40X250GR BAG IN"/>
        <s v="ANTRACOL (T) WP70 20X500GR BAG IN"/>
        <s v="ANTRACOL (T) WP70 50X100GR BAG IN"/>
        <s v="BELT EXPERT SC480 50X100ML BOT IN"/>
        <s v="CONFIDOR (T) SL200 50X100ML BOT IN"/>
        <s v="CONFIDOR (T) SL200 20X250ML BOT IN"/>
        <s v="CONFIDOR (T) SL200 100X50ML BOT IN"/>
        <s v="CONFIDOR (T) SL200 10X1L BOT IN"/>
        <s v="CONFIDOR (T) SL200 20X500ML BOT IN"/>
        <s v="CONFIDOR SUPER (T) SC350 50X100ML BOT IN"/>
        <s v="CONFIDOR SUPER (T) SC350 20X250ML BOT IN"/>
        <s v="CONFIDOR SUPER (T) SC350 50X50ML BOT IN"/>
        <s v="CONFIDOR SUPER (T) SC350 20X500ML BOT IN"/>
        <s v="DECIS EC101-2 50X100ML BOX IN"/>
        <s v="DECIS EC101-2 40X250ML BOT IN"/>
        <s v="DECIS EC 28 10X1L BOT IN"/>
        <s v="DECIS EC 28 50X100ML BOT IN"/>
        <s v="DECIS EC 28 40X250ML BOT IN"/>
        <s v="DECIS EC 28 20X500ML BOT IN"/>
        <s v="ETHREL SL39 10X1L BOT IN"/>
        <s v="ETHREL SL39 50X100ML BOT IN"/>
        <s v="ETHREL SL39 20X50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X500ML BOT IN"/>
        <s v="FOLICUR (T) EC250 50X100ML BOT IN"/>
        <s v="FOLICUR (T) EC250 40X250ML BOT IN"/>
        <s v="FOOST WP50 20X250G BAG IN"/>
        <s v="FOOST WP50 24X500G BAG IN"/>
        <s v="GAUCHO FS600 50X100ML BOT IN"/>
        <s v="GAUCHO FS600 100X50ML BOT IN"/>
        <s v="JUMP WG80 160X(10X2GR) BAG IN"/>
        <s v="JUMP WG80 80X40GR BAG IN"/>
        <s v="LARVIN (T) WP75 20X250GR BAG IN"/>
        <s v="LAUDIS SC630 3X230ML BOT IN"/>
        <s v="LAUDIS SC630 10X57.5ML BOT IN"/>
        <s v="LESENTA WG80 50X100GR BAG IN"/>
        <s v="LESENTA WG80 20X250GR BAG IN"/>
        <s v="LESENTA WG80 100X40GR BAG IN"/>
        <s v="LUNA EXPERIENCE SC400 50X100ML BOT IN"/>
        <s v="LUNA EXPERIENCE SC400 40X250ML BOT IN"/>
        <s v="MELODY DUO WP66 8 50X100GR BAG IN"/>
        <s v="MOVENTO ENERGY SC240 10X1L BOT IN"/>
        <s v="MOVENTO ENERGY SC240 50X100ML BOT IN"/>
        <s v="MOVENTO ENERGY SC240 40X250ML BOT IN"/>
        <s v="NATIVO WG75 20X(10X10GR) BAG IN"/>
        <s v="NATIVO WG75 50X100GR BAG IN"/>
        <s v="NATIVO WG75 40X250GR BAG IN"/>
        <s v="NATIVO WG75 100X50GR BAG IN"/>
        <s v="OBERON (T) SC240 40X200ML BOT IN"/>
        <s v="OBERON (T) SC240 20X500ML BOT IN"/>
        <s v="PLANOFIX SL4 5 50X100ML BOT IN"/>
        <s v="PLANOFIX SL4 5 40X250ML BOT IN"/>
        <s v="REGENT GR0 3 4X5KG BAG IN"/>
        <s v="REGENT (T) SC50 10X1L BOT IN"/>
        <s v="REGENT (T) SC50 20X250ML BOT IN"/>
        <s v="REGENT (T) SC50 20X500ML BOT IN"/>
        <s v="REGENT GOLD SC200 40X250ML BOT IN"/>
        <s v="REGENT GOLD SC200 20X500ML BOT IN"/>
        <s v="SENCOR WP70 20X500GR BOX IN"/>
        <s v="SIVANTO PRIME SL200 40X250ML BOT IN"/>
        <s v="SOLOMON OD300 10X1L BOT IN"/>
        <s v="SOLOMON OD300 50X100ML BOT IN"/>
        <s v="SOLOMON OD300 40X250ML BOT IN"/>
        <s v="SOLOMON OD300 20X500ML BOT IN"/>
        <s v="TOPSTAR (T) WP80 8X(20X22.5GR) BOX IN"/>
        <s v="WHIPSUPER (T) EC90 50X100ML BOT IN"/>
        <s v="WHIPSUPER (T) EC90 40X250ML BOT IN"/>
        <s v="WHIPSUPER (T) EC90 20X500ML BOT IN"/>
        <s v="TOPSTAR (T) WP80 4X(10X100GR) BOX IN"/>
        <s v="AMBITION 10X1L BOT IN"/>
        <s v="AMBITION 40X250ML BOT IN"/>
        <s v="AMBITION 20X500ML BOT IN"/>
        <s v="SURPASS FIRSTCLASS 7149B2 20X450G BAG IN"/>
        <s v="SURPASS 7517 BGII LOC 20X450GR BAG IN"/>
        <s v="SURPASS 904 BG2 20X450GR BOX IN"/>
        <s v="MILLET HYBRID 9444 20X1.5KG BAG IN" u="1"/>
        <s v="MILLET HYBRID 9450 20X1 5KG BAG IN" u="1"/>
        <s v="MILLET HYBRID 9461 20X1.5KG BAG IN" u="1"/>
        <s v="ALIETTE WP80 10X1KG BAG IN" u="1"/>
        <s v="MOVENTO OD150 10X1L BOT IN" u="1"/>
        <s v="ARIZE 6444 LOC 10X3KG BAG IN" u="1"/>
        <s v="ADUE WG70 15X40G BOT IN" u="1"/>
        <s v="ADUE WG70 3X200G BOT IN" u="1"/>
        <s v="ADUE WG70 6X100G BOT IN" u="1"/>
        <s v="DECIS EC101-2 10X1L BOT IN" u="1"/>
        <s v="OBERON (T) SC240 10X1L BOT IN" u="1"/>
        <s v="ATLANTIS KL3 6 15X160GR BOT IN" u="1"/>
        <s v="SIMBOLA (T) SG20 10X1KG BOT IN" u="1"/>
        <s v="ARIZE 6129 GOLD LOC 10X3KG BAG IN" u="1"/>
        <s v="BUONOS SC430 10X1L BOT IN" u="1"/>
        <s v="GLAMORE WG80 8X250GR BAG IN" u="1"/>
        <s v="SIVANTO PRIME SL200 10X1L BOT IN" u="1"/>
        <s v="ADMIRE WG70 125X(8X2GR) BAG IN" u="1"/>
        <s v="RAXIL (T) DS2 5X(10X100GR) BAG IN" u="1"/>
        <s v="SIMBOLA (T) SG20 10X500G BOT IN" u="1"/>
        <s v="SIMBOLA (T) SG20 20X250G BOT IN" u="1"/>
        <s v="SIMBOLA (T) SG20 50X100G BOT IN" u="1"/>
        <s v="GAUCHO FS600 40X250ML BOT IN" u="1"/>
        <s v="LUCIFER (T) WP15 25X160GR BAG IN" u="1"/>
        <s v="CONFIDOR SUPER (T) SC350 10X1L BOT IN" u="1"/>
        <s v="MONCEREN SC250 20X500ML BOT IN" u="1"/>
        <s v="MONCEREN SC250 40X250ML BOT IN" u="1"/>
        <s v="SIVANTO PRIME SL200 20X500ML BOT IN" u="1"/>
        <s v="SIVANTO PRIME SL200 50X100ML BOT IN" u="1"/>
        <s v="BUONOS SC430 20X500ML BOT IN" u="1"/>
        <s v="BUONOS SC430 40X250ML BOT IN" u="1"/>
        <s v="MOMIJI WG85 50X60G BOT IN" u="1"/>
        <s v="SURPASS AASHA 1171 BG2 20X450G BAG IN" u="1"/>
        <s v="PLANOFIX SL45 10X1L BOT IN" u="1"/>
        <s v="NATIVO WG75 20X500GR BAG IN" u="1"/>
        <s v="OBERON (T) SC240 100X50ML BOT IN" u="1"/>
        <s v="OBERON (T) SC240 50X100ML BOT IN" u="1"/>
        <s v="GLAMORE WG80 50X(10X5GR) BAG IN" u="1"/>
        <s v="REGENT ULTRA GR0 6 5X4KG BAG IN" u="1"/>
        <s v="BASTA SL150 10X1L BOT IN" u="1"/>
        <s v="BERDERA WG50 25X120G BOT IN" u="1"/>
        <s v="Not Found" u="1"/>
        <s v="COUNCIL ACTIV WG30 12X(5X90GR) BOX IN" u="1"/>
        <s v="COUNCIL ACTIV WG30 8X(10X45GR) BOX IN" u="1"/>
        <s v="REGENT GR0 3 1X25KG BOX WW" u="1"/>
        <s v="LARVIN (T) WP75 10X1KG BAG IN" u="1"/>
        <s v="SURPASS SUPERB BG2 20X450G BAG IN" u="1"/>
        <s v="MOVENTO OD150 20X500ML BOT IN" u="1"/>
        <s v="MOVENTO OD150 40X250ML BOT IN" u="1"/>
        <s v="FOLICUR (T) EC250 20X500ML BOT IN" u="1"/>
        <s v="EMESTO PRIME FS240 40X250ML BOT IN" u="1"/>
        <s v="EMESTO PRIME FS240 50X100ML BOT IN" u="1"/>
        <s v="EVERGOL XTEND FS308 100X40ML BOT IN " u="1"/>
        <s v="NATIVO WG75 10X1KG BAG IN" u="1"/>
        <s v="DECIS EC101-2 100X50ML BOT IN" u="1"/>
        <s v="PLANOFIX SL4 5 20X500ML BOT IN" u="1"/>
        <s v="RAXIL (T) DS2 5X(25X40GR) BAG IN" u="1"/>
        <s v="BELT EXPERT SC480 40X250ML BOT IN" u="1"/>
        <s v="ADORA (T) SC100 4X1L BOT IN" u="1"/>
        <s v="RAXIL EASY FS60 10X1L BOT IN" u="1"/>
        <s v="RICESTAR EC69 10X1L BOT IN" u="1"/>
        <s v="GAUCHO FS600 2X(5X1L) BOT IN" u="1"/>
        <s v="FLOTIS (T) SC262 5 20X500ML BOT IN" u="1"/>
        <s v="SURPASS 7576 BG2 (LOC) 20X450GR BAG IN" u="1"/>
        <s v="REGENT GR0 3 20X1KG BAG IN" u="1"/>
        <s v="JUMP WG80 2X(15X100GR) BOT IN" u="1"/>
        <s v="C DK DKC9144 4KG IN" u="1"/>
        <s v="EMESTO PRIME FS240 10X1L BOT IN" u="1"/>
        <s v="RAXIL EASY FS60 100X50ML BOT IN" u="1"/>
        <s v="RAXIL EASY FS60 40X250ML BOT IN" u="1"/>
        <s v="RAXIL EASY FS60 50X100ML BOT IN" u="1"/>
        <s v="REGENT (T) SC50 50X100ML BOT IN" u="1"/>
        <s v="REGENT GOLD SC200 50X100ML BOT IN" u="1"/>
        <s v="RAXIL EASY FS60 10X(20X13.4ML) BOT IN" u="1"/>
        <s v="BERDERA WG50 4X1KG BOT IN" u="1"/>
        <s v="SUNRICE WG15 100X50GR BOT IN" u="1"/>
        <s v="WHIPSUPER EC88 50X100ML BOT BD" u="1"/>
        <s v="FLOTIS (T) SC262 5 10X1L BOT IN" u="1"/>
        <e v="#N/A" u="1"/>
        <s v="SPINTOR SC495 20X75ML BOT IN" u="1"/>
        <s v="RAFT EC60 10X1L BOT IN" u="1"/>
        <s v="AMBITION 50X100ML BOT IN" u="1"/>
        <s v="ALION PLUS SC560 4X5L BOT IN" u="1"/>
        <s v="GLAMORE WG80 40X50GR BOT IN" u="1"/>
        <s v="MONCEREN SC250 10X1L BOT IN" u="1"/>
        <s v="OBERON (T) SC240 5X2L BOT IN" u="1"/>
        <s v="FITREST SG5 16X250GR BOT IN" u="1"/>
        <s v="FITREST SG5 40X100GR BOT IN" u="1"/>
        <s v="ADORA (T) SC100 100X10ML BOT IN" u="1"/>
        <s v="ADORA (T) SC100 20X200ML BOT IN" u="1"/>
        <s v="ADORA (T) SC100 50X100ML BOT IN" u="1"/>
        <s v="TOPSTAR (T) WP80 10X(10X35GR) BOX IN" u="1"/>
        <s v="FOLICUR (T) EC250 10X1L BOT IN" u="1"/>
        <s v="REGENT ULTRA GR0 6 1X20KG BAG IN" u="1"/>
        <s v="REGENT ULTRA GR0 6 20X1KG BAG IN" u="1"/>
        <s v="REGENT ULTRA GR0.6 2X10KG BAG IN" u="1"/>
        <s v="VELUM PRIME SC400 20X500ML BOT IN" u="1"/>
        <s v="VELUM PRIME SC400 40X250ML BOT IN" u="1"/>
        <s v="MILLET HYBRID 9330+ 20X1.5KG BAG IN" u="1"/>
        <s v="RICESTAR EC69 20X500ML BOT IN" u="1"/>
        <s v="RICESTAR EC69 40X250ML BOT IN" u="1"/>
        <s v="ALANTO (T) SC240 20X500ML BOT IN" u="1"/>
        <s v="ALANTO (T) SC240 40X250ML BOT IN" u="1"/>
        <s v="ALANTO (T) SC240 50X100ML BOT IN" u="1"/>
        <s v="SENCOR WP70 60X100GR BAG IN" u="1"/>
        <s v="EVERGOL XTEND FS308 40X250ML BOT IN" u="1"/>
        <s v="RAFT EC60 20X500ML BOT IN" u="1"/>
        <s v="RAFT EC60 40X250ML BOT IN" u="1"/>
        <s v="BERDERA WG50 8X500G BOT IN" u="1"/>
        <s v="SECTIN WG60 20X600GR BAG IN" u="1"/>
        <s v="SECTIN WG60 50X100GR BAG IN" u="1"/>
        <s v="ADORA (T) SC100 50X50ML BOT IN" u="1"/>
        <s v="ADORA (T) SC100 8X500ML BOT IN" u="1"/>
        <s v="PROFILER WG71 11 20X250GR BAG IN" u="1"/>
        <s v="GLAMORE WG80 20X100GR BOT IN" u="1"/>
        <s v="WHIPSUPER (T) EC90 10X1L BOT IN" u="1"/>
        <s v="PROFILER WG71 11 10X1KG BAG IN" u="1"/>
        <s v="SURPASS 7007 BG2 20X450GR BOX IN" u="1"/>
        <s v="SURPASS 7010 BG2 20X450GR BOX IN" u="1"/>
        <s v="SURPASS 7171 BGII 20X450GR BAG IN" u="1"/>
        <s v="GAUCHO FS600 2X5L BOT IN" u="1"/>
        <s v="LARVIN (T) WP75 20X500GR BAG IN" u="1"/>
        <s v="LARVIN (T) WP75 40X100GR BAG IN" u="1"/>
        <s v="LUNA EXPERIENCE SC400 10X1L BOT IN" u="1"/>
        <s v="MELODY DUO WP66 8 10X800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s v="BAY FAME 50 ML"/>
    <n v="136"/>
    <n v="0"/>
    <n v="0"/>
    <n v="136"/>
    <x v="0"/>
  </r>
  <r>
    <s v="BAY FENOS QUICK 100 ML"/>
    <n v="25"/>
    <n v="0"/>
    <n v="0"/>
    <n v="25"/>
    <x v="1"/>
  </r>
  <r>
    <s v="BAY FENOS QUICK 250 ML"/>
    <n v="69"/>
    <n v="0"/>
    <n v="0"/>
    <n v="69"/>
    <x v="2"/>
  </r>
  <r>
    <s v="BAY GHASA 1 LT"/>
    <n v="0"/>
    <n v="20"/>
    <n v="15"/>
    <n v="5"/>
    <x v="3"/>
  </r>
  <r>
    <s v="BAY INFINITO SC 687.5 1 LT"/>
    <n v="-1"/>
    <n v="0"/>
    <n v="0"/>
    <n v="-1"/>
    <x v="4"/>
  </r>
  <r>
    <s v="BAY INFINITO SC 687.5 100 ML"/>
    <n v="105"/>
    <n v="0"/>
    <n v="0"/>
    <n v="105"/>
    <x v="5"/>
  </r>
  <r>
    <s v="BAY INFINITO SC 687.5 500 ML"/>
    <n v="-22"/>
    <n v="0"/>
    <n v="0"/>
    <n v="-22"/>
    <x v="6"/>
  </r>
  <r>
    <s v="BAY LAUDIS 115 ML"/>
    <n v="21"/>
    <n v="0"/>
    <n v="16"/>
    <n v="5"/>
    <x v="7"/>
  </r>
  <r>
    <s v="BAY MELODY 400 GM"/>
    <n v="11"/>
    <n v="50"/>
    <n v="9"/>
    <n v="52"/>
    <x v="8"/>
  </r>
  <r>
    <s v="BAY.ADMIRE 150 GM"/>
    <n v="21"/>
    <n v="0"/>
    <n v="0"/>
    <n v="21"/>
    <x v="9"/>
  </r>
  <r>
    <s v="BAY.ADMIRE 30 GM"/>
    <n v="84"/>
    <n v="0"/>
    <n v="0"/>
    <n v="84"/>
    <x v="10"/>
  </r>
  <r>
    <s v="BAY.ADMIRE 300 GM"/>
    <n v="7"/>
    <n v="0"/>
    <n v="0"/>
    <n v="7"/>
    <x v="11"/>
  </r>
  <r>
    <s v="BAY.ADMIRE 75 GM"/>
    <n v="163"/>
    <n v="0"/>
    <n v="5"/>
    <n v="158"/>
    <x v="12"/>
  </r>
  <r>
    <s v="BAY.ALIETTE 100GM"/>
    <n v="170"/>
    <n v="200"/>
    <n v="40"/>
    <n v="330"/>
    <x v="13"/>
  </r>
  <r>
    <s v="BAY.ALIETTE 250GM"/>
    <n v="98"/>
    <n v="0"/>
    <n v="20"/>
    <n v="78"/>
    <x v="14"/>
  </r>
  <r>
    <s v="BAY.ALIETTE 500 GM"/>
    <n v="61"/>
    <n v="0"/>
    <n v="20"/>
    <n v="41"/>
    <x v="15"/>
  </r>
  <r>
    <s v="BAY.ANTROCOL 1 LT"/>
    <n v="254"/>
    <n v="0"/>
    <n v="0"/>
    <n v="254"/>
    <x v="16"/>
  </r>
  <r>
    <s v="BAY.ANTROCOL 250 ML"/>
    <n v="643"/>
    <n v="0"/>
    <n v="0"/>
    <n v="643"/>
    <x v="17"/>
  </r>
  <r>
    <s v="BAY.ANTROCOL 500 ML"/>
    <n v="276"/>
    <n v="0"/>
    <n v="0"/>
    <n v="276"/>
    <x v="18"/>
  </r>
  <r>
    <s v="BAY.ANTROCOL BAYER 100GM"/>
    <n v="-2"/>
    <n v="0"/>
    <n v="0"/>
    <n v="-2"/>
    <x v="19"/>
  </r>
  <r>
    <s v="BAY.BELT EXPERT 100 ML"/>
    <n v="32"/>
    <n v="0"/>
    <n v="0"/>
    <n v="32"/>
    <x v="20"/>
  </r>
  <r>
    <s v="BAY.CONFIDOR 100 ML"/>
    <n v="7"/>
    <n v="1350"/>
    <n v="180"/>
    <n v="1177"/>
    <x v="21"/>
  </r>
  <r>
    <s v="BAY.CONFIDOR 250 ML"/>
    <n v="69"/>
    <n v="500"/>
    <n v="100"/>
    <n v="469"/>
    <x v="22"/>
  </r>
  <r>
    <s v="BAY.CONFIDOR 50 ML"/>
    <n v="51"/>
    <n v="0"/>
    <n v="10"/>
    <n v="41"/>
    <x v="23"/>
  </r>
  <r>
    <s v="BAY.CONFIDOR BAYER 1 LT"/>
    <n v="6"/>
    <n v="10"/>
    <n v="5"/>
    <n v="11"/>
    <x v="24"/>
  </r>
  <r>
    <s v="BAY.CONFIDOR BAYER 500 ML"/>
    <n v="3"/>
    <n v="20"/>
    <n v="20"/>
    <n v="3"/>
    <x v="25"/>
  </r>
  <r>
    <s v="BAY.CONFIDOR SUPER 100 ML"/>
    <n v="62"/>
    <n v="500"/>
    <n v="15"/>
    <n v="547"/>
    <x v="26"/>
  </r>
  <r>
    <s v="BAY.CONFIDOR SUPER 250 ML"/>
    <n v="87"/>
    <n v="300"/>
    <n v="0"/>
    <n v="387"/>
    <x v="27"/>
  </r>
  <r>
    <s v="BAY.CONFIDOR SUPER 50 ML"/>
    <n v="-20"/>
    <n v="50"/>
    <n v="10"/>
    <n v="20"/>
    <x v="28"/>
  </r>
  <r>
    <s v="BAY.CONFIDOR SUPER 500 ML"/>
    <n v="-16"/>
    <n v="0"/>
    <n v="0"/>
    <n v="-16"/>
    <x v="29"/>
  </r>
  <r>
    <s v="BAY.DECIS 100 EC 100 ML"/>
    <n v="73"/>
    <n v="0"/>
    <n v="10"/>
    <n v="63"/>
    <x v="30"/>
  </r>
  <r>
    <s v="BAY.DECIS 100 EC 250 ML"/>
    <n v="268"/>
    <n v="0"/>
    <n v="0"/>
    <n v="268"/>
    <x v="31"/>
  </r>
  <r>
    <s v="BAY.DECIS 2.8EC. 1 LT"/>
    <n v="26"/>
    <n v="0"/>
    <n v="0"/>
    <n v="26"/>
    <x v="32"/>
  </r>
  <r>
    <s v="BAY.DECIS 2.8EC. 100 ML"/>
    <n v="205"/>
    <n v="0"/>
    <n v="0"/>
    <n v="205"/>
    <x v="33"/>
  </r>
  <r>
    <s v="BAY.DECIS 2.8EC. 250 ML"/>
    <n v="251"/>
    <n v="0"/>
    <n v="0"/>
    <n v="251"/>
    <x v="34"/>
  </r>
  <r>
    <s v="BAY.DECIS 2.8EC. 500 ML"/>
    <n v="75"/>
    <n v="0"/>
    <n v="0"/>
    <n v="75"/>
    <x v="35"/>
  </r>
  <r>
    <s v="BAY.ETHREL 1 LT"/>
    <n v="27"/>
    <n v="0"/>
    <n v="0"/>
    <n v="27"/>
    <x v="36"/>
  </r>
  <r>
    <s v="BAY.ETHREL 100 ML"/>
    <n v="194"/>
    <n v="0"/>
    <n v="0"/>
    <n v="194"/>
    <x v="37"/>
  </r>
  <r>
    <s v="BAY.ETHREL 500 ML"/>
    <n v="62"/>
    <n v="0"/>
    <n v="0"/>
    <n v="62"/>
    <x v="38"/>
  </r>
  <r>
    <s v="BAY.EVERGOL EXT. 100 ML"/>
    <n v="32"/>
    <n v="0"/>
    <n v="20"/>
    <n v="12"/>
    <x v="39"/>
  </r>
  <r>
    <s v="BAY.EVERGOL EXT. 50 ML"/>
    <n v="55"/>
    <n v="0"/>
    <n v="50"/>
    <n v="5"/>
    <x v="40"/>
  </r>
  <r>
    <s v="BAY.FAME 100 ML"/>
    <n v="35"/>
    <n v="0"/>
    <n v="0"/>
    <n v="35"/>
    <x v="41"/>
  </r>
  <r>
    <s v="BAY.FAME 10ML"/>
    <n v="73"/>
    <n v="0"/>
    <n v="0"/>
    <n v="73"/>
    <x v="42"/>
  </r>
  <r>
    <s v="BAY.FAME 250 ML"/>
    <n v="-17"/>
    <n v="0"/>
    <n v="0"/>
    <n v="-17"/>
    <x v="43"/>
  </r>
  <r>
    <s v="BAY.FAME 500 ML"/>
    <n v="-3"/>
    <n v="0"/>
    <n v="0"/>
    <n v="-3"/>
    <x v="44"/>
  </r>
  <r>
    <s v="BAY.FOLICUR 100 ML"/>
    <n v="56"/>
    <n v="0"/>
    <n v="0"/>
    <n v="56"/>
    <x v="45"/>
  </r>
  <r>
    <s v="BAY.FOLICUR 250 ML"/>
    <n v="98"/>
    <n v="0"/>
    <n v="0"/>
    <n v="98"/>
    <x v="46"/>
  </r>
  <r>
    <s v="BAY.FOOST WP50 250 GM."/>
    <n v="43"/>
    <n v="0"/>
    <n v="0"/>
    <n v="43"/>
    <x v="47"/>
  </r>
  <r>
    <s v="BAY.FOOST WP50 500GM"/>
    <n v="996"/>
    <n v="0"/>
    <n v="10"/>
    <n v="986"/>
    <x v="48"/>
  </r>
  <r>
    <s v="BAY.GAUCHO 100 ML"/>
    <n v="-2"/>
    <n v="0"/>
    <n v="0"/>
    <n v="-2"/>
    <x v="49"/>
  </r>
  <r>
    <s v="BAY.GAUCHO 50 ML"/>
    <n v="-40"/>
    <n v="0"/>
    <n v="0"/>
    <n v="-40"/>
    <x v="50"/>
  </r>
  <r>
    <s v="BAY.JUMP 2 GM"/>
    <n v="1375"/>
    <n v="0"/>
    <n v="800"/>
    <n v="575"/>
    <x v="51"/>
  </r>
  <r>
    <s v="BAY.JUMP 40 ML"/>
    <n v="103"/>
    <n v="0"/>
    <n v="0"/>
    <n v="103"/>
    <x v="52"/>
  </r>
  <r>
    <s v="BAY.LARVIN 250 GM"/>
    <n v="22"/>
    <n v="0"/>
    <n v="0"/>
    <n v="22"/>
    <x v="53"/>
  </r>
  <r>
    <s v="BAY.LAUDIS SC34 230 ML"/>
    <n v="7"/>
    <n v="0"/>
    <n v="0"/>
    <n v="7"/>
    <x v="54"/>
  </r>
  <r>
    <s v="BAY.LAUDIS SC34 57.5 ML"/>
    <n v="140"/>
    <n v="0"/>
    <n v="0"/>
    <n v="140"/>
    <x v="55"/>
  </r>
  <r>
    <s v="BAY.LESENTA 100GM"/>
    <n v="35"/>
    <n v="0"/>
    <n v="0"/>
    <n v="35"/>
    <x v="56"/>
  </r>
  <r>
    <s v="BAY.LESENTA 250GM"/>
    <n v="20"/>
    <n v="0"/>
    <n v="0"/>
    <n v="20"/>
    <x v="57"/>
  </r>
  <r>
    <s v="BAY.LESENTA 40 GM"/>
    <n v="72"/>
    <n v="0"/>
    <n v="0"/>
    <n v="72"/>
    <x v="58"/>
  </r>
  <r>
    <s v="BAY.LUNA EXPER. 100 ML"/>
    <n v="-1"/>
    <n v="100"/>
    <n v="0"/>
    <n v="99"/>
    <x v="59"/>
  </r>
  <r>
    <s v="BAY.LUNA EXPER. 250 ML"/>
    <n v="55"/>
    <n v="80"/>
    <n v="25"/>
    <n v="110"/>
    <x v="60"/>
  </r>
  <r>
    <s v="BAY.MELODY 100GM"/>
    <n v="215"/>
    <n v="0"/>
    <n v="0"/>
    <n v="215"/>
    <x v="61"/>
  </r>
  <r>
    <s v="BAY.MOVANTO ENARG 1 LT"/>
    <n v="11"/>
    <n v="0"/>
    <n v="0"/>
    <n v="11"/>
    <x v="62"/>
  </r>
  <r>
    <s v="BAY.MOVENTO ENER. 100 ML"/>
    <n v="96"/>
    <n v="0"/>
    <n v="10"/>
    <n v="86"/>
    <x v="63"/>
  </r>
  <r>
    <s v="BAY.MOVENTO ENER. 250 ML"/>
    <n v="54"/>
    <n v="0"/>
    <n v="0"/>
    <n v="54"/>
    <x v="64"/>
  </r>
  <r>
    <s v="BAY.NATIVO 10 GM"/>
    <n v="200"/>
    <n v="0"/>
    <n v="0"/>
    <n v="200"/>
    <x v="65"/>
  </r>
  <r>
    <s v="BAY.NATIVO 100GM"/>
    <n v="103"/>
    <n v="0"/>
    <n v="0"/>
    <n v="103"/>
    <x v="66"/>
  </r>
  <r>
    <s v="BAY.NATIVO 250GM"/>
    <n v="103"/>
    <n v="0"/>
    <n v="0"/>
    <n v="103"/>
    <x v="67"/>
  </r>
  <r>
    <s v="BAY.NATIVO 50GM"/>
    <n v="346"/>
    <n v="0"/>
    <n v="0"/>
    <n v="346"/>
    <x v="68"/>
  </r>
  <r>
    <s v="BAY.OBERON 200 ML"/>
    <n v="7"/>
    <n v="0"/>
    <n v="0"/>
    <n v="7"/>
    <x v="69"/>
  </r>
  <r>
    <s v="BAY.OBERON 500 ML"/>
    <n v="6"/>
    <n v="0"/>
    <n v="0"/>
    <n v="6"/>
    <x v="70"/>
  </r>
  <r>
    <s v="BAY.PLANOFIX 100 ML"/>
    <n v="22"/>
    <n v="0"/>
    <n v="0"/>
    <n v="22"/>
    <x v="71"/>
  </r>
  <r>
    <s v="BAY.PLANOFIX 250 ML"/>
    <n v="3"/>
    <n v="0"/>
    <n v="0"/>
    <n v="3"/>
    <x v="72"/>
  </r>
  <r>
    <s v="BAY.REGENT 0.3GR 5 KG"/>
    <n v="128"/>
    <n v="0"/>
    <n v="0"/>
    <n v="128"/>
    <x v="73"/>
  </r>
  <r>
    <s v="BAY.REGENT 0.5SC 1 LT"/>
    <n v="11"/>
    <n v="50"/>
    <n v="0"/>
    <n v="61"/>
    <x v="74"/>
  </r>
  <r>
    <s v="BAY.REGENT 0.5SC 250 GM"/>
    <n v="20"/>
    <n v="100"/>
    <n v="0"/>
    <n v="120"/>
    <x v="75"/>
  </r>
  <r>
    <s v="BAY.REGENT 0.5SC 500 ML"/>
    <n v="114"/>
    <n v="100"/>
    <n v="0"/>
    <n v="214"/>
    <x v="76"/>
  </r>
  <r>
    <s v="BAY.REGENT GOLD 250 ML"/>
    <n v="41"/>
    <n v="0"/>
    <n v="0"/>
    <n v="41"/>
    <x v="77"/>
  </r>
  <r>
    <s v="BAY.REGENT GOLD 500 ML"/>
    <n v="7"/>
    <n v="0"/>
    <n v="0"/>
    <n v="7"/>
    <x v="78"/>
  </r>
  <r>
    <s v="BAY.SENCOR 500GM"/>
    <n v="64"/>
    <n v="0"/>
    <n v="0"/>
    <n v="64"/>
    <x v="79"/>
  </r>
  <r>
    <s v="BAY.SIVANTO 250 ML"/>
    <n v="1"/>
    <n v="0"/>
    <n v="0"/>
    <n v="1"/>
    <x v="80"/>
  </r>
  <r>
    <s v="BAY.SOLOMON 1 LT"/>
    <n v="0"/>
    <n v="30"/>
    <n v="0"/>
    <n v="30"/>
    <x v="81"/>
  </r>
  <r>
    <s v="BAY.SOLOMON 100 ML"/>
    <n v="77"/>
    <n v="0"/>
    <n v="0"/>
    <n v="77"/>
    <x v="82"/>
  </r>
  <r>
    <s v="BAY.SOLOMON 250 ML"/>
    <n v="62"/>
    <n v="400"/>
    <n v="4"/>
    <n v="458"/>
    <x v="83"/>
  </r>
  <r>
    <s v="BAY.SOLOMON 500 ML"/>
    <n v="42"/>
    <n v="140"/>
    <n v="0"/>
    <n v="182"/>
    <x v="84"/>
  </r>
  <r>
    <s v="BAY.TOPSTAR 22.5 GM"/>
    <n v="6"/>
    <n v="0"/>
    <n v="0"/>
    <n v="6"/>
    <x v="85"/>
  </r>
  <r>
    <s v="BAY.WHIP SUPER 100ML"/>
    <n v="271"/>
    <n v="500"/>
    <n v="10"/>
    <n v="761"/>
    <x v="86"/>
  </r>
  <r>
    <s v="BAY.WHIP SUPER 250ML"/>
    <n v="224"/>
    <n v="200"/>
    <n v="0"/>
    <n v="424"/>
    <x v="87"/>
  </r>
  <r>
    <s v="BAY.WHIP SUPER 500 GM"/>
    <n v="16"/>
    <n v="100"/>
    <n v="0"/>
    <n v="116"/>
    <x v="88"/>
  </r>
  <r>
    <s v="CONFIDOR SUPER [BAYER] 50 ML"/>
    <n v="100"/>
    <n v="0"/>
    <n v="0"/>
    <n v="100"/>
    <x v="28"/>
  </r>
  <r>
    <s v="TOPSTAR [T] WP80 100GM"/>
    <n v="-2"/>
    <n v="0"/>
    <n v="0"/>
    <n v="-2"/>
    <x v="89"/>
  </r>
  <r>
    <s v="WHIP SUPER 500 ML"/>
    <n v="-22"/>
    <n v="0"/>
    <n v="0"/>
    <n v="-22"/>
    <x v="88"/>
  </r>
  <r>
    <s v="BAY.AMBITION 1 LT"/>
    <n v="467"/>
    <n v="0"/>
    <n v="0"/>
    <n v="467"/>
    <x v="90"/>
  </r>
  <r>
    <s v="BAY.AMBITION 250 ML"/>
    <n v="520"/>
    <n v="0"/>
    <n v="0"/>
    <n v="520"/>
    <x v="91"/>
  </r>
  <r>
    <s v="BAY.AMBITION 500 ML"/>
    <n v="870"/>
    <n v="0"/>
    <n v="20"/>
    <n v="850"/>
    <x v="92"/>
  </r>
  <r>
    <s v="BB BAJRI 9285 1.5 KG"/>
    <n v="0"/>
    <n v="200"/>
    <n v="0"/>
    <n v="200"/>
    <x v="3"/>
  </r>
  <r>
    <s v="BC FIRSTCLASS 7149 BGII 450GM"/>
    <n v="0"/>
    <n v="240"/>
    <n v="142"/>
    <n v="98"/>
    <x v="93"/>
  </r>
  <r>
    <s v="BC SUPERB 7517 BGII 450 GM"/>
    <n v="0"/>
    <n v="1120"/>
    <n v="1095"/>
    <n v="25"/>
    <x v="94"/>
  </r>
  <r>
    <s v="BC SURPASS 904 BGII 450 GM"/>
    <n v="0"/>
    <n v="0"/>
    <n v="90"/>
    <n v="-90"/>
    <x v="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98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2">
        <item m="1" x="113"/>
        <item m="1" x="174"/>
        <item m="1" x="199"/>
        <item x="13"/>
        <item m="1" x="99"/>
        <item x="14"/>
        <item x="15"/>
        <item m="1" x="178"/>
        <item x="90"/>
        <item x="91"/>
        <item x="92"/>
        <item x="19"/>
        <item x="16"/>
        <item x="17"/>
        <item x="18"/>
        <item x="20"/>
        <item x="21"/>
        <item x="24"/>
        <item x="22"/>
        <item x="25"/>
        <item x="23"/>
        <item x="26"/>
        <item x="27"/>
        <item x="29"/>
        <item x="28"/>
        <item m="1" x="138"/>
        <item x="33"/>
        <item x="32"/>
        <item x="34"/>
        <item x="35"/>
        <item m="1" x="150"/>
        <item x="37"/>
        <item x="36"/>
        <item x="38"/>
        <item x="39"/>
        <item x="40"/>
        <item x="42"/>
        <item x="0"/>
        <item x="1"/>
        <item x="45"/>
        <item m="1" x="188"/>
        <item x="46"/>
        <item m="1" x="145"/>
        <item x="47"/>
        <item x="48"/>
        <item x="49"/>
        <item m="1" x="118"/>
        <item x="50"/>
        <item m="1" x="210"/>
        <item m="1" x="179"/>
        <item x="5"/>
        <item x="4"/>
        <item x="6"/>
        <item x="51"/>
        <item x="52"/>
        <item m="1" x="218"/>
        <item m="1" x="141"/>
        <item x="53"/>
        <item m="1" x="217"/>
        <item x="7"/>
        <item x="54"/>
        <item x="55"/>
        <item x="56"/>
        <item x="58"/>
        <item x="59"/>
        <item x="8"/>
        <item x="61"/>
        <item m="1" x="220"/>
        <item x="63"/>
        <item x="64"/>
        <item x="66"/>
        <item m="1" x="149"/>
        <item x="67"/>
        <item m="1" x="130"/>
        <item x="68"/>
        <item m="1" x="132"/>
        <item x="69"/>
        <item x="70"/>
        <item x="71"/>
        <item m="1" x="129"/>
        <item x="72"/>
        <item m="1" x="151"/>
        <item m="1" x="209"/>
        <item m="1" x="168"/>
        <item x="77"/>
        <item m="1" x="160"/>
        <item m="1" x="140"/>
        <item x="73"/>
        <item m="1" x="167"/>
        <item x="74"/>
        <item x="75"/>
        <item x="76"/>
        <item m="1" x="134"/>
        <item m="1" x="156"/>
        <item m="1" x="196"/>
        <item m="1" x="195"/>
        <item m="1" x="206"/>
        <item m="1" x="205"/>
        <item m="1" x="200"/>
        <item x="82"/>
        <item x="81"/>
        <item x="83"/>
        <item x="84"/>
        <item m="1" x="175"/>
        <item m="1" x="193"/>
        <item x="86"/>
        <item x="87"/>
        <item x="88"/>
        <item x="10"/>
        <item x="11"/>
        <item x="12"/>
        <item m="1" x="198"/>
        <item m="1" x="197"/>
        <item m="1" x="139"/>
        <item m="1" x="105"/>
        <item x="30"/>
        <item x="31"/>
        <item x="41"/>
        <item m="1" x="133"/>
        <item x="60"/>
        <item m="1" x="144"/>
        <item x="65"/>
        <item m="1" x="190"/>
        <item x="79"/>
        <item m="1" x="124"/>
        <item x="80"/>
        <item x="85"/>
        <item m="1" x="170"/>
        <item m="1" x="110"/>
        <item m="1" x="125"/>
        <item m="1" x="163"/>
        <item x="43"/>
        <item x="44"/>
        <item m="1" x="157"/>
        <item m="1" x="216"/>
        <item m="1" x="111"/>
        <item m="1" x="161"/>
        <item x="57"/>
        <item m="1" x="219"/>
        <item m="1" x="180"/>
        <item m="1" x="122"/>
        <item m="1" x="121"/>
        <item x="62"/>
        <item m="1" x="106"/>
        <item x="78"/>
        <item m="1" x="191"/>
        <item m="1" x="189"/>
        <item m="1" x="117"/>
        <item m="1" x="108"/>
        <item m="1" x="116"/>
        <item m="1" x="115"/>
        <item m="1" x="112"/>
        <item m="1" x="123"/>
        <item m="1" x="120"/>
        <item x="89"/>
        <item m="1" x="187"/>
        <item m="1" x="211"/>
        <item x="93"/>
        <item m="1" x="142"/>
        <item x="9"/>
        <item m="1" x="104"/>
        <item m="1" x="103"/>
        <item m="1" x="102"/>
        <item m="1" x="153"/>
        <item m="1" x="126"/>
        <item m="1" x="201"/>
        <item x="2"/>
        <item m="1" x="183"/>
        <item m="1" x="182"/>
        <item m="1" x="166"/>
        <item m="1" x="169"/>
        <item m="1" x="137"/>
        <item m="1" x="192"/>
        <item m="1" x="159"/>
        <item m="1" x="98"/>
        <item m="1" x="147"/>
        <item m="1" x="146"/>
        <item m="1" x="119"/>
        <item m="1" x="100"/>
        <item m="1" x="143"/>
        <item m="1" x="186"/>
        <item m="1" x="184"/>
        <item m="1" x="154"/>
        <item m="1" x="185"/>
        <item m="1" x="208"/>
        <item m="1" x="207"/>
        <item m="1" x="177"/>
        <item m="1" x="136"/>
        <item m="1" x="204"/>
        <item m="1" x="173"/>
        <item m="1" x="158"/>
        <item m="1" x="114"/>
        <item m="1" x="165"/>
        <item m="1" x="152"/>
        <item m="1" x="155"/>
        <item m="1" x="172"/>
        <item m="1" x="176"/>
        <item m="1" x="96"/>
        <item m="1" x="97"/>
        <item m="1" x="135"/>
        <item m="1" x="128"/>
        <item m="1" x="131"/>
        <item m="1" x="203"/>
        <item m="1" x="202"/>
        <item m="1" x="171"/>
        <item x="3"/>
        <item m="1" x="107"/>
        <item m="1" x="213"/>
        <item m="1" x="214"/>
        <item m="1" x="215"/>
        <item m="1" x="162"/>
        <item m="1" x="127"/>
        <item m="1" x="181"/>
        <item m="1" x="109"/>
        <item m="1" x="101"/>
        <item m="1" x="212"/>
        <item m="1" x="164"/>
        <item x="94"/>
        <item x="95"/>
        <item m="1" x="194"/>
        <item m="1" x="148"/>
        <item t="default"/>
      </items>
    </pivotField>
  </pivotFields>
  <rowFields count="1">
    <field x="5"/>
  </rowFields>
  <rowItems count="97"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3"/>
    </i>
    <i>
      <x v="44"/>
    </i>
    <i>
      <x v="45"/>
    </i>
    <i>
      <x v="47"/>
    </i>
    <i>
      <x v="50"/>
    </i>
    <i>
      <x v="51"/>
    </i>
    <i>
      <x v="52"/>
    </i>
    <i>
      <x v="53"/>
    </i>
    <i>
      <x v="54"/>
    </i>
    <i>
      <x v="57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8"/>
    </i>
    <i>
      <x v="69"/>
    </i>
    <i>
      <x v="70"/>
    </i>
    <i>
      <x v="72"/>
    </i>
    <i>
      <x v="74"/>
    </i>
    <i>
      <x v="76"/>
    </i>
    <i>
      <x v="77"/>
    </i>
    <i>
      <x v="78"/>
    </i>
    <i>
      <x v="80"/>
    </i>
    <i>
      <x v="84"/>
    </i>
    <i>
      <x v="87"/>
    </i>
    <i>
      <x v="89"/>
    </i>
    <i>
      <x v="90"/>
    </i>
    <i>
      <x v="91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5"/>
    </i>
    <i>
      <x v="116"/>
    </i>
    <i>
      <x v="117"/>
    </i>
    <i>
      <x v="119"/>
    </i>
    <i>
      <x v="121"/>
    </i>
    <i>
      <x v="123"/>
    </i>
    <i>
      <x v="125"/>
    </i>
    <i>
      <x v="126"/>
    </i>
    <i>
      <x v="131"/>
    </i>
    <i>
      <x v="132"/>
    </i>
    <i>
      <x v="137"/>
    </i>
    <i>
      <x v="142"/>
    </i>
    <i>
      <x v="144"/>
    </i>
    <i>
      <x v="154"/>
    </i>
    <i>
      <x v="157"/>
    </i>
    <i>
      <x v="159"/>
    </i>
    <i>
      <x v="166"/>
    </i>
    <i>
      <x v="205"/>
    </i>
    <i>
      <x v="217"/>
    </i>
    <i>
      <x v="2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42">
    <format dxfId="177">
      <pivotArea type="all" dataOnly="0" outline="0" fieldPosition="0"/>
    </format>
    <format dxfId="176">
      <pivotArea outline="0" collapsedLevelsAreSubtotals="1" fieldPosition="0"/>
    </format>
    <format dxfId="175">
      <pivotArea field="5" type="button" dataOnly="0" labelOnly="1" outline="0" axis="axisRow" fieldPosition="0"/>
    </format>
    <format dxfId="174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173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172">
      <pivotArea dataOnly="0" labelOnly="1" grandRow="1" outline="0" fieldPosition="0"/>
    </format>
    <format dxfId="17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70">
      <pivotArea type="all" dataOnly="0" outline="0" fieldPosition="0"/>
    </format>
    <format dxfId="169">
      <pivotArea outline="0" collapsedLevelsAreSubtotals="1" fieldPosition="0"/>
    </format>
    <format dxfId="168">
      <pivotArea field="5" type="button" dataOnly="0" labelOnly="1" outline="0" axis="axisRow" fieldPosition="0"/>
    </format>
    <format dxfId="167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66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65">
      <pivotArea dataOnly="0" labelOnly="1" grandRow="1" outline="0" fieldPosition="0"/>
    </format>
    <format dxfId="16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63">
      <pivotArea type="all" dataOnly="0" outline="0" fieldPosition="0"/>
    </format>
    <format dxfId="162">
      <pivotArea outline="0" collapsedLevelsAreSubtotals="1" fieldPosition="0"/>
    </format>
    <format dxfId="161">
      <pivotArea field="5" type="button" dataOnly="0" labelOnly="1" outline="0" axis="axisRow" fieldPosition="0"/>
    </format>
    <format dxfId="160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59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58">
      <pivotArea dataOnly="0" labelOnly="1" grandRow="1" outline="0" fieldPosition="0"/>
    </format>
    <format dxfId="15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56">
      <pivotArea type="all" dataOnly="0" outline="0" fieldPosition="0"/>
    </format>
    <format dxfId="155">
      <pivotArea outline="0" collapsedLevelsAreSubtotals="1" fieldPosition="0"/>
    </format>
    <format dxfId="154">
      <pivotArea field="5" type="button" dataOnly="0" labelOnly="1" outline="0" axis="axisRow" fieldPosition="0"/>
    </format>
    <format dxfId="153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52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51">
      <pivotArea dataOnly="0" labelOnly="1" grandRow="1" outline="0" fieldPosition="0"/>
    </format>
    <format dxfId="15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9">
      <pivotArea type="all" dataOnly="0" outline="0" fieldPosition="0"/>
    </format>
    <format dxfId="148">
      <pivotArea outline="0" collapsedLevelsAreSubtotals="1" fieldPosition="0"/>
    </format>
    <format dxfId="147">
      <pivotArea field="5" type="button" dataOnly="0" labelOnly="1" outline="0" axis="axisRow" fieldPosition="0"/>
    </format>
    <format dxfId="146">
      <pivotArea dataOnly="0" labelOnly="1" fieldPosition="0">
        <references count="1">
          <reference field="5" count="50">
            <x v="4"/>
            <x v="6"/>
            <x v="12"/>
            <x v="14"/>
            <x v="15"/>
            <x v="17"/>
            <x v="18"/>
            <x v="19"/>
            <x v="21"/>
            <x v="22"/>
            <x v="23"/>
            <x v="27"/>
            <x v="34"/>
            <x v="35"/>
            <x v="36"/>
            <x v="37"/>
            <x v="38"/>
            <x v="40"/>
            <x v="42"/>
            <x v="43"/>
            <x v="44"/>
            <x v="45"/>
            <x v="47"/>
            <x v="48"/>
            <x v="53"/>
            <x v="59"/>
            <x v="60"/>
            <x v="69"/>
            <x v="71"/>
            <x v="72"/>
            <x v="73"/>
            <x v="76"/>
            <x v="77"/>
            <x v="78"/>
            <x v="79"/>
            <x v="80"/>
            <x v="81"/>
            <x v="86"/>
            <x v="87"/>
            <x v="89"/>
            <x v="91"/>
            <x v="92"/>
            <x v="93"/>
            <x v="98"/>
            <x v="100"/>
            <x v="101"/>
            <x v="102"/>
            <x v="103"/>
            <x v="104"/>
            <x v="106"/>
          </reference>
        </references>
      </pivotArea>
    </format>
    <format dxfId="145">
      <pivotArea dataOnly="0" labelOnly="1" fieldPosition="0">
        <references count="1">
          <reference field="5" count="43">
            <x v="107"/>
            <x v="113"/>
            <x v="117"/>
            <x v="123"/>
            <x v="126"/>
            <x v="128"/>
            <x v="129"/>
            <x v="131"/>
            <x v="132"/>
            <x v="133"/>
            <x v="134"/>
            <x v="135"/>
            <x v="138"/>
            <x v="139"/>
            <x v="142"/>
            <x v="143"/>
            <x v="148"/>
            <x v="149"/>
            <x v="150"/>
            <x v="151"/>
            <x v="153"/>
            <x v="156"/>
            <x v="159"/>
            <x v="169"/>
            <x v="170"/>
            <x v="171"/>
            <x v="177"/>
            <x v="191"/>
            <x v="192"/>
            <x v="194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</reference>
        </references>
      </pivotArea>
    </format>
    <format dxfId="144">
      <pivotArea dataOnly="0" labelOnly="1" grandRow="1" outline="0" fieldPosition="0"/>
    </format>
    <format dxfId="14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2">
      <pivotArea type="all" dataOnly="0" outline="0" fieldPosition="0"/>
    </format>
    <format dxfId="141">
      <pivotArea outline="0" collapsedLevelsAreSubtotals="1" fieldPosition="0"/>
    </format>
    <format dxfId="140">
      <pivotArea field="5" type="button" dataOnly="0" labelOnly="1" outline="0" axis="axisRow" fieldPosition="0"/>
    </format>
    <format dxfId="139">
      <pivotArea dataOnly="0" labelOnly="1" fieldPosition="0">
        <references count="1">
          <reference field="5" count="50">
            <x v="4"/>
            <x v="6"/>
            <x v="12"/>
            <x v="14"/>
            <x v="15"/>
            <x v="17"/>
            <x v="18"/>
            <x v="19"/>
            <x v="21"/>
            <x v="22"/>
            <x v="23"/>
            <x v="27"/>
            <x v="34"/>
            <x v="35"/>
            <x v="36"/>
            <x v="37"/>
            <x v="38"/>
            <x v="40"/>
            <x v="42"/>
            <x v="43"/>
            <x v="44"/>
            <x v="45"/>
            <x v="47"/>
            <x v="48"/>
            <x v="53"/>
            <x v="59"/>
            <x v="60"/>
            <x v="69"/>
            <x v="71"/>
            <x v="72"/>
            <x v="73"/>
            <x v="76"/>
            <x v="77"/>
            <x v="78"/>
            <x v="79"/>
            <x v="80"/>
            <x v="81"/>
            <x v="86"/>
            <x v="87"/>
            <x v="89"/>
            <x v="91"/>
            <x v="92"/>
            <x v="93"/>
            <x v="98"/>
            <x v="100"/>
            <x v="101"/>
            <x v="102"/>
            <x v="103"/>
            <x v="104"/>
            <x v="106"/>
          </reference>
        </references>
      </pivotArea>
    </format>
    <format dxfId="138">
      <pivotArea dataOnly="0" labelOnly="1" fieldPosition="0">
        <references count="1">
          <reference field="5" count="43">
            <x v="107"/>
            <x v="113"/>
            <x v="117"/>
            <x v="123"/>
            <x v="126"/>
            <x v="128"/>
            <x v="129"/>
            <x v="131"/>
            <x v="132"/>
            <x v="133"/>
            <x v="134"/>
            <x v="135"/>
            <x v="138"/>
            <x v="139"/>
            <x v="142"/>
            <x v="143"/>
            <x v="148"/>
            <x v="149"/>
            <x v="150"/>
            <x v="151"/>
            <x v="153"/>
            <x v="156"/>
            <x v="159"/>
            <x v="169"/>
            <x v="170"/>
            <x v="171"/>
            <x v="177"/>
            <x v="191"/>
            <x v="192"/>
            <x v="194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</reference>
        </references>
      </pivotArea>
    </format>
    <format dxfId="137">
      <pivotArea dataOnly="0" labelOnly="1" grandRow="1" outline="0" fieldPosition="0"/>
    </format>
    <format dxfId="13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5"/>
  <sheetViews>
    <sheetView workbookViewId="0">
      <selection sqref="A1:K1"/>
    </sheetView>
  </sheetViews>
  <sheetFormatPr defaultColWidth="8.77734375" defaultRowHeight="10.199999999999999" x14ac:dyDescent="0.3"/>
  <cols>
    <col min="1" max="1" width="21.21875" style="29" bestFit="1" customWidth="1"/>
    <col min="2" max="2" width="6.88671875" style="29" bestFit="1" customWidth="1"/>
    <col min="3" max="3" width="26.21875" style="29" bestFit="1" customWidth="1"/>
    <col min="4" max="4" width="8" style="29" bestFit="1" customWidth="1"/>
    <col min="5" max="5" width="7.33203125" style="29" bestFit="1" customWidth="1"/>
    <col min="6" max="6" width="6.77734375" style="30" bestFit="1" customWidth="1"/>
    <col min="7" max="7" width="3.44140625" style="30" bestFit="1" customWidth="1"/>
    <col min="8" max="8" width="8.5546875" style="29" bestFit="1" customWidth="1"/>
    <col min="9" max="9" width="7.21875" style="29" bestFit="1" customWidth="1"/>
    <col min="10" max="10" width="3.44140625" style="29" bestFit="1" customWidth="1"/>
    <col min="11" max="11" width="7.21875" style="29" bestFit="1" customWidth="1"/>
    <col min="12" max="12" width="6.77734375" style="29" bestFit="1" customWidth="1"/>
    <col min="13" max="13" width="4.109375" style="29" bestFit="1" customWidth="1"/>
    <col min="14" max="14" width="8.77734375" style="29"/>
    <col min="15" max="15" width="26.21875" style="29" bestFit="1" customWidth="1"/>
    <col min="16" max="16384" width="8.77734375" style="29"/>
  </cols>
  <sheetData>
    <row r="1" spans="1:13" ht="10.050000000000001" x14ac:dyDescent="0.2">
      <c r="A1" s="48" t="s">
        <v>98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39"/>
      <c r="M1" s="39"/>
    </row>
    <row r="2" spans="1:13" ht="10.050000000000001" x14ac:dyDescent="0.2">
      <c r="A2" s="49" t="s">
        <v>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39"/>
      <c r="M2" s="39"/>
    </row>
    <row r="3" spans="1:13" ht="10.050000000000001" x14ac:dyDescent="0.2">
      <c r="A3" s="49" t="s">
        <v>100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39"/>
      <c r="M3" s="39"/>
    </row>
    <row r="4" spans="1:13" ht="10.050000000000001" x14ac:dyDescent="0.2">
      <c r="A4" s="48" t="s">
        <v>316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39"/>
      <c r="M4" s="39"/>
    </row>
    <row r="5" spans="1:13" ht="10.050000000000001" x14ac:dyDescent="0.2">
      <c r="A5" s="40" t="s">
        <v>101</v>
      </c>
      <c r="B5" s="40" t="s">
        <v>102</v>
      </c>
      <c r="C5" s="40" t="s">
        <v>317</v>
      </c>
      <c r="D5" s="41" t="s">
        <v>103</v>
      </c>
      <c r="E5" s="41" t="s">
        <v>104</v>
      </c>
      <c r="F5" s="41" t="s">
        <v>318</v>
      </c>
      <c r="G5" s="41" t="s">
        <v>319</v>
      </c>
      <c r="H5" s="41" t="s">
        <v>105</v>
      </c>
      <c r="I5" s="41" t="s">
        <v>320</v>
      </c>
      <c r="J5" s="41" t="s">
        <v>319</v>
      </c>
      <c r="K5" s="41" t="s">
        <v>106</v>
      </c>
      <c r="L5" s="39"/>
      <c r="M5" s="39"/>
    </row>
    <row r="6" spans="1:13" ht="10.050000000000001" x14ac:dyDescent="0.2">
      <c r="A6" s="42" t="s">
        <v>108</v>
      </c>
      <c r="B6" s="42" t="s">
        <v>109</v>
      </c>
      <c r="C6" s="42" t="s">
        <v>188</v>
      </c>
      <c r="D6" s="43">
        <v>136</v>
      </c>
      <c r="E6" s="43"/>
      <c r="F6" s="43">
        <v>0</v>
      </c>
      <c r="G6" s="43">
        <v>0</v>
      </c>
      <c r="H6" s="43"/>
      <c r="I6" s="43">
        <v>0</v>
      </c>
      <c r="J6" s="43">
        <v>0</v>
      </c>
      <c r="K6" s="43">
        <v>136</v>
      </c>
      <c r="L6" s="44">
        <v>136</v>
      </c>
      <c r="M6" s="44">
        <v>0</v>
      </c>
    </row>
    <row r="7" spans="1:13" ht="10.050000000000001" x14ac:dyDescent="0.2">
      <c r="A7" s="42" t="s">
        <v>110</v>
      </c>
      <c r="B7" s="42" t="s">
        <v>111</v>
      </c>
      <c r="C7" s="42" t="s">
        <v>189</v>
      </c>
      <c r="D7" s="43">
        <v>25</v>
      </c>
      <c r="E7" s="43"/>
      <c r="F7" s="43">
        <v>0</v>
      </c>
      <c r="G7" s="43">
        <v>0</v>
      </c>
      <c r="H7" s="43"/>
      <c r="I7" s="43">
        <v>0</v>
      </c>
      <c r="J7" s="43">
        <v>0</v>
      </c>
      <c r="K7" s="43">
        <v>25</v>
      </c>
      <c r="L7" s="44">
        <v>25</v>
      </c>
      <c r="M7" s="44">
        <v>0</v>
      </c>
    </row>
    <row r="8" spans="1:13" ht="10.050000000000001" x14ac:dyDescent="0.2">
      <c r="A8" s="42" t="s">
        <v>110</v>
      </c>
      <c r="B8" s="42" t="s">
        <v>107</v>
      </c>
      <c r="C8" s="42" t="s">
        <v>190</v>
      </c>
      <c r="D8" s="43">
        <v>69</v>
      </c>
      <c r="E8" s="43"/>
      <c r="F8" s="43">
        <v>0</v>
      </c>
      <c r="G8" s="43">
        <v>0</v>
      </c>
      <c r="H8" s="43"/>
      <c r="I8" s="43">
        <v>0</v>
      </c>
      <c r="J8" s="43">
        <v>0</v>
      </c>
      <c r="K8" s="43">
        <v>69</v>
      </c>
      <c r="L8" s="44">
        <v>69</v>
      </c>
      <c r="M8" s="44">
        <v>0</v>
      </c>
    </row>
    <row r="9" spans="1:13" ht="10.050000000000001" x14ac:dyDescent="0.2">
      <c r="A9" s="42" t="s">
        <v>321</v>
      </c>
      <c r="B9" s="42" t="s">
        <v>113</v>
      </c>
      <c r="C9" s="42" t="s">
        <v>322</v>
      </c>
      <c r="D9" s="43"/>
      <c r="E9" s="43">
        <v>20</v>
      </c>
      <c r="F9" s="43">
        <v>20</v>
      </c>
      <c r="G9" s="43">
        <v>0</v>
      </c>
      <c r="H9" s="43">
        <v>15</v>
      </c>
      <c r="I9" s="43">
        <v>15</v>
      </c>
      <c r="J9" s="43">
        <v>0</v>
      </c>
      <c r="K9" s="43">
        <v>5</v>
      </c>
      <c r="L9" s="44">
        <v>5</v>
      </c>
      <c r="M9" s="44">
        <v>0</v>
      </c>
    </row>
    <row r="10" spans="1:13" ht="10.050000000000001" x14ac:dyDescent="0.2">
      <c r="A10" s="42" t="s">
        <v>112</v>
      </c>
      <c r="B10" s="42" t="s">
        <v>113</v>
      </c>
      <c r="C10" s="42" t="s">
        <v>191</v>
      </c>
      <c r="D10" s="43">
        <v>-1</v>
      </c>
      <c r="E10" s="43"/>
      <c r="F10" s="43">
        <v>0</v>
      </c>
      <c r="G10" s="43">
        <v>0</v>
      </c>
      <c r="H10" s="43"/>
      <c r="I10" s="43">
        <v>0</v>
      </c>
      <c r="J10" s="43">
        <v>0</v>
      </c>
      <c r="K10" s="43">
        <v>-1</v>
      </c>
      <c r="L10" s="44">
        <v>-1</v>
      </c>
      <c r="M10" s="44">
        <v>0</v>
      </c>
    </row>
    <row r="11" spans="1:13" ht="10.050000000000001" x14ac:dyDescent="0.2">
      <c r="A11" s="42" t="s">
        <v>112</v>
      </c>
      <c r="B11" s="42" t="s">
        <v>111</v>
      </c>
      <c r="C11" s="42" t="s">
        <v>192</v>
      </c>
      <c r="D11" s="43">
        <v>105</v>
      </c>
      <c r="E11" s="43"/>
      <c r="F11" s="43">
        <v>0</v>
      </c>
      <c r="G11" s="43">
        <v>0</v>
      </c>
      <c r="H11" s="43"/>
      <c r="I11" s="43">
        <v>0</v>
      </c>
      <c r="J11" s="43">
        <v>0</v>
      </c>
      <c r="K11" s="43">
        <v>105</v>
      </c>
      <c r="L11" s="44">
        <v>105</v>
      </c>
      <c r="M11" s="44">
        <v>0</v>
      </c>
    </row>
    <row r="12" spans="1:13" ht="10.050000000000001" x14ac:dyDescent="0.2">
      <c r="A12" s="42" t="s">
        <v>112</v>
      </c>
      <c r="B12" s="42" t="s">
        <v>114</v>
      </c>
      <c r="C12" s="42" t="s">
        <v>193</v>
      </c>
      <c r="D12" s="43">
        <v>-22</v>
      </c>
      <c r="E12" s="43"/>
      <c r="F12" s="43">
        <v>0</v>
      </c>
      <c r="G12" s="43">
        <v>0</v>
      </c>
      <c r="H12" s="43"/>
      <c r="I12" s="43">
        <v>0</v>
      </c>
      <c r="J12" s="43">
        <v>0</v>
      </c>
      <c r="K12" s="43">
        <v>-22</v>
      </c>
      <c r="L12" s="44">
        <v>-22</v>
      </c>
      <c r="M12" s="44">
        <v>0</v>
      </c>
    </row>
    <row r="13" spans="1:13" ht="10.050000000000001" x14ac:dyDescent="0.2">
      <c r="A13" s="42" t="s">
        <v>115</v>
      </c>
      <c r="B13" s="42" t="s">
        <v>116</v>
      </c>
      <c r="C13" s="42" t="s">
        <v>194</v>
      </c>
      <c r="D13" s="43">
        <v>21</v>
      </c>
      <c r="E13" s="43"/>
      <c r="F13" s="43">
        <v>0</v>
      </c>
      <c r="G13" s="43">
        <v>0</v>
      </c>
      <c r="H13" s="43">
        <v>16</v>
      </c>
      <c r="I13" s="43">
        <v>16</v>
      </c>
      <c r="J13" s="43">
        <v>0</v>
      </c>
      <c r="K13" s="43">
        <v>5</v>
      </c>
      <c r="L13" s="44">
        <v>5</v>
      </c>
      <c r="M13" s="44">
        <v>0</v>
      </c>
    </row>
    <row r="14" spans="1:13" ht="10.050000000000001" x14ac:dyDescent="0.2">
      <c r="A14" s="42" t="s">
        <v>117</v>
      </c>
      <c r="B14" s="42" t="s">
        <v>118</v>
      </c>
      <c r="C14" s="42" t="s">
        <v>195</v>
      </c>
      <c r="D14" s="43">
        <v>11</v>
      </c>
      <c r="E14" s="43">
        <v>50</v>
      </c>
      <c r="F14" s="43">
        <v>50</v>
      </c>
      <c r="G14" s="43">
        <v>0</v>
      </c>
      <c r="H14" s="43">
        <v>9</v>
      </c>
      <c r="I14" s="43">
        <v>9</v>
      </c>
      <c r="J14" s="43">
        <v>0</v>
      </c>
      <c r="K14" s="43">
        <v>52</v>
      </c>
      <c r="L14" s="44">
        <v>52</v>
      </c>
      <c r="M14" s="44">
        <v>0</v>
      </c>
    </row>
    <row r="15" spans="1:13" ht="10.050000000000001" x14ac:dyDescent="0.2">
      <c r="A15" s="42" t="s">
        <v>119</v>
      </c>
      <c r="B15" s="42" t="s">
        <v>120</v>
      </c>
      <c r="C15" s="42" t="s">
        <v>196</v>
      </c>
      <c r="D15" s="43">
        <v>21</v>
      </c>
      <c r="E15" s="43"/>
      <c r="F15" s="43">
        <v>0</v>
      </c>
      <c r="G15" s="43">
        <v>0</v>
      </c>
      <c r="H15" s="43"/>
      <c r="I15" s="43">
        <v>0</v>
      </c>
      <c r="J15" s="43">
        <v>0</v>
      </c>
      <c r="K15" s="43">
        <v>21</v>
      </c>
      <c r="L15" s="44">
        <v>21</v>
      </c>
      <c r="M15" s="44">
        <v>0</v>
      </c>
    </row>
    <row r="16" spans="1:13" ht="10.050000000000001" x14ac:dyDescent="0.2">
      <c r="A16" s="42" t="s">
        <v>119</v>
      </c>
      <c r="B16" s="42" t="s">
        <v>121</v>
      </c>
      <c r="C16" s="42" t="s">
        <v>197</v>
      </c>
      <c r="D16" s="43">
        <v>84</v>
      </c>
      <c r="E16" s="43"/>
      <c r="F16" s="43">
        <v>0</v>
      </c>
      <c r="G16" s="43">
        <v>0</v>
      </c>
      <c r="H16" s="43"/>
      <c r="I16" s="43">
        <v>0</v>
      </c>
      <c r="J16" s="43">
        <v>0</v>
      </c>
      <c r="K16" s="43">
        <v>84</v>
      </c>
      <c r="L16" s="44">
        <v>84</v>
      </c>
      <c r="M16" s="44">
        <v>0</v>
      </c>
    </row>
    <row r="17" spans="1:13" ht="10.050000000000001" x14ac:dyDescent="0.2">
      <c r="A17" s="42" t="s">
        <v>119</v>
      </c>
      <c r="B17" s="42" t="s">
        <v>122</v>
      </c>
      <c r="C17" s="42" t="s">
        <v>198</v>
      </c>
      <c r="D17" s="43">
        <v>7</v>
      </c>
      <c r="E17" s="43"/>
      <c r="F17" s="43">
        <v>0</v>
      </c>
      <c r="G17" s="43">
        <v>0</v>
      </c>
      <c r="H17" s="43"/>
      <c r="I17" s="43">
        <v>0</v>
      </c>
      <c r="J17" s="43">
        <v>0</v>
      </c>
      <c r="K17" s="43">
        <v>7</v>
      </c>
      <c r="L17" s="44">
        <v>7</v>
      </c>
      <c r="M17" s="44">
        <v>0</v>
      </c>
    </row>
    <row r="18" spans="1:13" ht="10.050000000000001" x14ac:dyDescent="0.2">
      <c r="A18" s="42" t="s">
        <v>119</v>
      </c>
      <c r="B18" s="42" t="s">
        <v>123</v>
      </c>
      <c r="C18" s="42" t="s">
        <v>199</v>
      </c>
      <c r="D18" s="43">
        <v>163</v>
      </c>
      <c r="E18" s="43"/>
      <c r="F18" s="43">
        <v>0</v>
      </c>
      <c r="G18" s="43">
        <v>0</v>
      </c>
      <c r="H18" s="43">
        <v>5</v>
      </c>
      <c r="I18" s="43">
        <v>5</v>
      </c>
      <c r="J18" s="43">
        <v>0</v>
      </c>
      <c r="K18" s="43">
        <v>158</v>
      </c>
      <c r="L18" s="44">
        <v>158</v>
      </c>
      <c r="M18" s="44">
        <v>0</v>
      </c>
    </row>
    <row r="19" spans="1:13" ht="10.050000000000001" x14ac:dyDescent="0.2">
      <c r="A19" s="42" t="s">
        <v>124</v>
      </c>
      <c r="B19" s="42" t="s">
        <v>125</v>
      </c>
      <c r="C19" s="42" t="s">
        <v>200</v>
      </c>
      <c r="D19" s="43">
        <v>170</v>
      </c>
      <c r="E19" s="43">
        <v>200</v>
      </c>
      <c r="F19" s="43">
        <v>200</v>
      </c>
      <c r="G19" s="43">
        <v>0</v>
      </c>
      <c r="H19" s="43">
        <v>40</v>
      </c>
      <c r="I19" s="43">
        <v>40</v>
      </c>
      <c r="J19" s="43">
        <v>0</v>
      </c>
      <c r="K19" s="43">
        <v>330</v>
      </c>
      <c r="L19" s="44">
        <v>330</v>
      </c>
      <c r="M19" s="44">
        <v>0</v>
      </c>
    </row>
    <row r="20" spans="1:13" ht="10.050000000000001" x14ac:dyDescent="0.2">
      <c r="A20" s="42" t="s">
        <v>124</v>
      </c>
      <c r="B20" s="42" t="s">
        <v>126</v>
      </c>
      <c r="C20" s="42" t="s">
        <v>201</v>
      </c>
      <c r="D20" s="43">
        <v>98</v>
      </c>
      <c r="E20" s="43"/>
      <c r="F20" s="43">
        <v>0</v>
      </c>
      <c r="G20" s="43">
        <v>0</v>
      </c>
      <c r="H20" s="43">
        <v>20</v>
      </c>
      <c r="I20" s="43">
        <v>20</v>
      </c>
      <c r="J20" s="43">
        <v>0</v>
      </c>
      <c r="K20" s="43">
        <v>78</v>
      </c>
      <c r="L20" s="44">
        <v>78</v>
      </c>
      <c r="M20" s="44">
        <v>0</v>
      </c>
    </row>
    <row r="21" spans="1:13" ht="10.050000000000001" x14ac:dyDescent="0.2">
      <c r="A21" s="42" t="s">
        <v>124</v>
      </c>
      <c r="B21" s="42" t="s">
        <v>127</v>
      </c>
      <c r="C21" s="42" t="s">
        <v>202</v>
      </c>
      <c r="D21" s="43">
        <v>61</v>
      </c>
      <c r="E21" s="43"/>
      <c r="F21" s="43">
        <v>0</v>
      </c>
      <c r="G21" s="43">
        <v>0</v>
      </c>
      <c r="H21" s="43">
        <v>20</v>
      </c>
      <c r="I21" s="43">
        <v>20</v>
      </c>
      <c r="J21" s="43">
        <v>0</v>
      </c>
      <c r="K21" s="43">
        <v>41</v>
      </c>
      <c r="L21" s="44">
        <v>41</v>
      </c>
      <c r="M21" s="44">
        <v>0</v>
      </c>
    </row>
    <row r="22" spans="1:13" ht="10.050000000000001" x14ac:dyDescent="0.2">
      <c r="A22" s="42" t="s">
        <v>128</v>
      </c>
      <c r="B22" s="42" t="s">
        <v>113</v>
      </c>
      <c r="C22" s="42" t="s">
        <v>203</v>
      </c>
      <c r="D22" s="43">
        <v>254</v>
      </c>
      <c r="E22" s="43"/>
      <c r="F22" s="43">
        <v>0</v>
      </c>
      <c r="G22" s="43">
        <v>0</v>
      </c>
      <c r="H22" s="43"/>
      <c r="I22" s="43">
        <v>0</v>
      </c>
      <c r="J22" s="43">
        <v>0</v>
      </c>
      <c r="K22" s="43">
        <v>254</v>
      </c>
      <c r="L22" s="44">
        <v>254</v>
      </c>
      <c r="M22" s="44">
        <v>0</v>
      </c>
    </row>
    <row r="23" spans="1:13" ht="10.050000000000001" x14ac:dyDescent="0.2">
      <c r="A23" s="42" t="s">
        <v>128</v>
      </c>
      <c r="B23" s="42" t="s">
        <v>107</v>
      </c>
      <c r="C23" s="42" t="s">
        <v>204</v>
      </c>
      <c r="D23" s="43">
        <v>643</v>
      </c>
      <c r="E23" s="43"/>
      <c r="F23" s="43">
        <v>0</v>
      </c>
      <c r="G23" s="43">
        <v>0</v>
      </c>
      <c r="H23" s="43"/>
      <c r="I23" s="43">
        <v>0</v>
      </c>
      <c r="J23" s="43">
        <v>0</v>
      </c>
      <c r="K23" s="43">
        <v>643</v>
      </c>
      <c r="L23" s="44">
        <v>643</v>
      </c>
      <c r="M23" s="44">
        <v>0</v>
      </c>
    </row>
    <row r="24" spans="1:13" ht="10.050000000000001" x14ac:dyDescent="0.2">
      <c r="A24" s="42" t="s">
        <v>128</v>
      </c>
      <c r="B24" s="42" t="s">
        <v>114</v>
      </c>
      <c r="C24" s="42" t="s">
        <v>205</v>
      </c>
      <c r="D24" s="43">
        <v>276</v>
      </c>
      <c r="E24" s="43"/>
      <c r="F24" s="43">
        <v>0</v>
      </c>
      <c r="G24" s="43">
        <v>0</v>
      </c>
      <c r="H24" s="43"/>
      <c r="I24" s="43">
        <v>0</v>
      </c>
      <c r="J24" s="43">
        <v>0</v>
      </c>
      <c r="K24" s="43">
        <v>276</v>
      </c>
      <c r="L24" s="44">
        <v>276</v>
      </c>
      <c r="M24" s="44">
        <v>0</v>
      </c>
    </row>
    <row r="25" spans="1:13" ht="10.050000000000001" x14ac:dyDescent="0.2">
      <c r="A25" s="42" t="s">
        <v>129</v>
      </c>
      <c r="B25" s="42" t="s">
        <v>125</v>
      </c>
      <c r="C25" s="42" t="s">
        <v>206</v>
      </c>
      <c r="D25" s="43">
        <v>-2</v>
      </c>
      <c r="E25" s="43"/>
      <c r="F25" s="43">
        <v>0</v>
      </c>
      <c r="G25" s="43">
        <v>0</v>
      </c>
      <c r="H25" s="43"/>
      <c r="I25" s="43">
        <v>0</v>
      </c>
      <c r="J25" s="43">
        <v>0</v>
      </c>
      <c r="K25" s="43">
        <v>-2</v>
      </c>
      <c r="L25" s="44">
        <v>-2</v>
      </c>
      <c r="M25" s="44">
        <v>0</v>
      </c>
    </row>
    <row r="26" spans="1:13" ht="10.050000000000001" x14ac:dyDescent="0.2">
      <c r="A26" s="42" t="s">
        <v>130</v>
      </c>
      <c r="B26" s="42" t="s">
        <v>111</v>
      </c>
      <c r="C26" s="42" t="s">
        <v>207</v>
      </c>
      <c r="D26" s="43">
        <v>32</v>
      </c>
      <c r="E26" s="43"/>
      <c r="F26" s="43">
        <v>0</v>
      </c>
      <c r="G26" s="43">
        <v>0</v>
      </c>
      <c r="H26" s="43"/>
      <c r="I26" s="43">
        <v>0</v>
      </c>
      <c r="J26" s="43">
        <v>0</v>
      </c>
      <c r="K26" s="43">
        <v>32</v>
      </c>
      <c r="L26" s="44">
        <v>32</v>
      </c>
      <c r="M26" s="44">
        <v>0</v>
      </c>
    </row>
    <row r="27" spans="1:13" ht="10.050000000000001" x14ac:dyDescent="0.2">
      <c r="A27" s="42" t="s">
        <v>131</v>
      </c>
      <c r="B27" s="42" t="s">
        <v>111</v>
      </c>
      <c r="C27" s="42" t="s">
        <v>208</v>
      </c>
      <c r="D27" s="43">
        <v>7</v>
      </c>
      <c r="E27" s="43">
        <v>1350</v>
      </c>
      <c r="F27" s="43">
        <v>1350</v>
      </c>
      <c r="G27" s="43">
        <v>0</v>
      </c>
      <c r="H27" s="43">
        <v>180</v>
      </c>
      <c r="I27" s="43">
        <v>180</v>
      </c>
      <c r="J27" s="43">
        <v>0</v>
      </c>
      <c r="K27" s="43">
        <v>1177</v>
      </c>
      <c r="L27" s="44">
        <v>1177</v>
      </c>
      <c r="M27" s="44">
        <v>0</v>
      </c>
    </row>
    <row r="28" spans="1:13" ht="10.050000000000001" x14ac:dyDescent="0.2">
      <c r="A28" s="42" t="s">
        <v>131</v>
      </c>
      <c r="B28" s="42" t="s">
        <v>107</v>
      </c>
      <c r="C28" s="42" t="s">
        <v>209</v>
      </c>
      <c r="D28" s="43">
        <v>69</v>
      </c>
      <c r="E28" s="43">
        <v>500</v>
      </c>
      <c r="F28" s="43">
        <v>500</v>
      </c>
      <c r="G28" s="43">
        <v>0</v>
      </c>
      <c r="H28" s="43">
        <v>100</v>
      </c>
      <c r="I28" s="43">
        <v>100</v>
      </c>
      <c r="J28" s="43">
        <v>0</v>
      </c>
      <c r="K28" s="43">
        <v>469</v>
      </c>
      <c r="L28" s="44">
        <v>469</v>
      </c>
      <c r="M28" s="44">
        <v>0</v>
      </c>
    </row>
    <row r="29" spans="1:13" ht="10.050000000000001" x14ac:dyDescent="0.2">
      <c r="A29" s="42" t="s">
        <v>131</v>
      </c>
      <c r="B29" s="42" t="s">
        <v>109</v>
      </c>
      <c r="C29" s="42" t="s">
        <v>210</v>
      </c>
      <c r="D29" s="43">
        <v>51</v>
      </c>
      <c r="E29" s="43"/>
      <c r="F29" s="43">
        <v>0</v>
      </c>
      <c r="G29" s="43">
        <v>0</v>
      </c>
      <c r="H29" s="43">
        <v>10</v>
      </c>
      <c r="I29" s="43">
        <v>10</v>
      </c>
      <c r="J29" s="43">
        <v>0</v>
      </c>
      <c r="K29" s="43">
        <v>41</v>
      </c>
      <c r="L29" s="44">
        <v>41</v>
      </c>
      <c r="M29" s="44">
        <v>0</v>
      </c>
    </row>
    <row r="30" spans="1:13" ht="10.050000000000001" x14ac:dyDescent="0.2">
      <c r="A30" s="42" t="s">
        <v>132</v>
      </c>
      <c r="B30" s="42" t="s">
        <v>113</v>
      </c>
      <c r="C30" s="42" t="s">
        <v>211</v>
      </c>
      <c r="D30" s="43">
        <v>6</v>
      </c>
      <c r="E30" s="43">
        <v>10</v>
      </c>
      <c r="F30" s="43">
        <v>10</v>
      </c>
      <c r="G30" s="43">
        <v>0</v>
      </c>
      <c r="H30" s="43">
        <v>5</v>
      </c>
      <c r="I30" s="43">
        <v>5</v>
      </c>
      <c r="J30" s="43">
        <v>0</v>
      </c>
      <c r="K30" s="43">
        <v>11</v>
      </c>
      <c r="L30" s="44">
        <v>11</v>
      </c>
      <c r="M30" s="44">
        <v>0</v>
      </c>
    </row>
    <row r="31" spans="1:13" ht="10.050000000000001" x14ac:dyDescent="0.2">
      <c r="A31" s="42" t="s">
        <v>132</v>
      </c>
      <c r="B31" s="42" t="s">
        <v>114</v>
      </c>
      <c r="C31" s="42" t="s">
        <v>212</v>
      </c>
      <c r="D31" s="43">
        <v>3</v>
      </c>
      <c r="E31" s="43">
        <v>20</v>
      </c>
      <c r="F31" s="43">
        <v>20</v>
      </c>
      <c r="G31" s="43">
        <v>0</v>
      </c>
      <c r="H31" s="43">
        <v>20</v>
      </c>
      <c r="I31" s="43">
        <v>20</v>
      </c>
      <c r="J31" s="43">
        <v>0</v>
      </c>
      <c r="K31" s="43">
        <v>3</v>
      </c>
      <c r="L31" s="44">
        <v>3</v>
      </c>
      <c r="M31" s="44">
        <v>0</v>
      </c>
    </row>
    <row r="32" spans="1:13" ht="10.050000000000001" x14ac:dyDescent="0.2">
      <c r="A32" s="42" t="s">
        <v>133</v>
      </c>
      <c r="B32" s="42" t="s">
        <v>111</v>
      </c>
      <c r="C32" s="42" t="s">
        <v>213</v>
      </c>
      <c r="D32" s="43">
        <v>62</v>
      </c>
      <c r="E32" s="43">
        <v>500</v>
      </c>
      <c r="F32" s="43">
        <v>500</v>
      </c>
      <c r="G32" s="43">
        <v>0</v>
      </c>
      <c r="H32" s="43">
        <v>15</v>
      </c>
      <c r="I32" s="43">
        <v>15</v>
      </c>
      <c r="J32" s="43">
        <v>0</v>
      </c>
      <c r="K32" s="43">
        <v>547</v>
      </c>
      <c r="L32" s="44">
        <v>547</v>
      </c>
      <c r="M32" s="44">
        <v>0</v>
      </c>
    </row>
    <row r="33" spans="1:13" ht="10.050000000000001" x14ac:dyDescent="0.2">
      <c r="A33" s="42" t="s">
        <v>133</v>
      </c>
      <c r="B33" s="42" t="s">
        <v>107</v>
      </c>
      <c r="C33" s="42" t="s">
        <v>214</v>
      </c>
      <c r="D33" s="43">
        <v>87</v>
      </c>
      <c r="E33" s="43">
        <v>300</v>
      </c>
      <c r="F33" s="43">
        <v>300</v>
      </c>
      <c r="G33" s="43">
        <v>0</v>
      </c>
      <c r="H33" s="43"/>
      <c r="I33" s="43">
        <v>0</v>
      </c>
      <c r="J33" s="43">
        <v>0</v>
      </c>
      <c r="K33" s="43">
        <v>387</v>
      </c>
      <c r="L33" s="44">
        <v>387</v>
      </c>
      <c r="M33" s="44">
        <v>0</v>
      </c>
    </row>
    <row r="34" spans="1:13" ht="10.050000000000001" x14ac:dyDescent="0.2">
      <c r="A34" s="42" t="s">
        <v>133</v>
      </c>
      <c r="B34" s="42" t="s">
        <v>109</v>
      </c>
      <c r="C34" s="42" t="s">
        <v>215</v>
      </c>
      <c r="D34" s="43">
        <v>-20</v>
      </c>
      <c r="E34" s="43">
        <v>50</v>
      </c>
      <c r="F34" s="43">
        <v>50</v>
      </c>
      <c r="G34" s="43">
        <v>0</v>
      </c>
      <c r="H34" s="43">
        <v>10</v>
      </c>
      <c r="I34" s="43">
        <v>10</v>
      </c>
      <c r="J34" s="43">
        <v>0</v>
      </c>
      <c r="K34" s="43">
        <v>20</v>
      </c>
      <c r="L34" s="44">
        <v>20</v>
      </c>
      <c r="M34" s="44">
        <v>0</v>
      </c>
    </row>
    <row r="35" spans="1:13" ht="10.050000000000001" x14ac:dyDescent="0.2">
      <c r="A35" s="42" t="s">
        <v>133</v>
      </c>
      <c r="B35" s="42" t="s">
        <v>114</v>
      </c>
      <c r="C35" s="42" t="s">
        <v>216</v>
      </c>
      <c r="D35" s="43">
        <v>-16</v>
      </c>
      <c r="E35" s="43"/>
      <c r="F35" s="43">
        <v>0</v>
      </c>
      <c r="G35" s="43">
        <v>0</v>
      </c>
      <c r="H35" s="43"/>
      <c r="I35" s="43">
        <v>0</v>
      </c>
      <c r="J35" s="43">
        <v>0</v>
      </c>
      <c r="K35" s="43">
        <v>-16</v>
      </c>
      <c r="L35" s="44">
        <v>-16</v>
      </c>
      <c r="M35" s="44">
        <v>0</v>
      </c>
    </row>
    <row r="36" spans="1:13" ht="10.050000000000001" x14ac:dyDescent="0.2">
      <c r="A36" s="42" t="s">
        <v>134</v>
      </c>
      <c r="B36" s="42" t="s">
        <v>111</v>
      </c>
      <c r="C36" s="42" t="s">
        <v>217</v>
      </c>
      <c r="D36" s="43">
        <v>73</v>
      </c>
      <c r="E36" s="43"/>
      <c r="F36" s="43">
        <v>0</v>
      </c>
      <c r="G36" s="43">
        <v>0</v>
      </c>
      <c r="H36" s="43">
        <v>10</v>
      </c>
      <c r="I36" s="43">
        <v>10</v>
      </c>
      <c r="J36" s="43">
        <v>0</v>
      </c>
      <c r="K36" s="43">
        <v>63</v>
      </c>
      <c r="L36" s="44">
        <v>63</v>
      </c>
      <c r="M36" s="44">
        <v>0</v>
      </c>
    </row>
    <row r="37" spans="1:13" ht="10.050000000000001" x14ac:dyDescent="0.2">
      <c r="A37" s="42" t="s">
        <v>134</v>
      </c>
      <c r="B37" s="42" t="s">
        <v>107</v>
      </c>
      <c r="C37" s="42" t="s">
        <v>218</v>
      </c>
      <c r="D37" s="43">
        <v>268</v>
      </c>
      <c r="E37" s="43"/>
      <c r="F37" s="43">
        <v>0</v>
      </c>
      <c r="G37" s="43">
        <v>0</v>
      </c>
      <c r="H37" s="43"/>
      <c r="I37" s="43">
        <v>0</v>
      </c>
      <c r="J37" s="43">
        <v>0</v>
      </c>
      <c r="K37" s="43">
        <v>268</v>
      </c>
      <c r="L37" s="44">
        <v>268</v>
      </c>
      <c r="M37" s="44">
        <v>0</v>
      </c>
    </row>
    <row r="38" spans="1:13" ht="10.050000000000001" x14ac:dyDescent="0.2">
      <c r="A38" s="42" t="s">
        <v>135</v>
      </c>
      <c r="B38" s="42" t="s">
        <v>113</v>
      </c>
      <c r="C38" s="42" t="s">
        <v>219</v>
      </c>
      <c r="D38" s="43">
        <v>26</v>
      </c>
      <c r="E38" s="43"/>
      <c r="F38" s="43">
        <v>0</v>
      </c>
      <c r="G38" s="43">
        <v>0</v>
      </c>
      <c r="H38" s="43"/>
      <c r="I38" s="43">
        <v>0</v>
      </c>
      <c r="J38" s="43">
        <v>0</v>
      </c>
      <c r="K38" s="43">
        <v>26</v>
      </c>
      <c r="L38" s="44">
        <v>26</v>
      </c>
      <c r="M38" s="44">
        <v>0</v>
      </c>
    </row>
    <row r="39" spans="1:13" ht="10.050000000000001" x14ac:dyDescent="0.2">
      <c r="A39" s="42" t="s">
        <v>135</v>
      </c>
      <c r="B39" s="42" t="s">
        <v>111</v>
      </c>
      <c r="C39" s="42" t="s">
        <v>220</v>
      </c>
      <c r="D39" s="43">
        <v>205</v>
      </c>
      <c r="E39" s="43"/>
      <c r="F39" s="43">
        <v>0</v>
      </c>
      <c r="G39" s="43">
        <v>0</v>
      </c>
      <c r="H39" s="43"/>
      <c r="I39" s="43">
        <v>0</v>
      </c>
      <c r="J39" s="43">
        <v>0</v>
      </c>
      <c r="K39" s="43">
        <v>205</v>
      </c>
      <c r="L39" s="44">
        <v>205</v>
      </c>
      <c r="M39" s="44">
        <v>0</v>
      </c>
    </row>
    <row r="40" spans="1:13" ht="10.050000000000001" x14ac:dyDescent="0.2">
      <c r="A40" s="42" t="s">
        <v>135</v>
      </c>
      <c r="B40" s="42" t="s">
        <v>107</v>
      </c>
      <c r="C40" s="42" t="s">
        <v>221</v>
      </c>
      <c r="D40" s="43">
        <v>251</v>
      </c>
      <c r="E40" s="43"/>
      <c r="F40" s="43">
        <v>0</v>
      </c>
      <c r="G40" s="43">
        <v>0</v>
      </c>
      <c r="H40" s="43"/>
      <c r="I40" s="43">
        <v>0</v>
      </c>
      <c r="J40" s="43">
        <v>0</v>
      </c>
      <c r="K40" s="43">
        <v>251</v>
      </c>
      <c r="L40" s="44">
        <v>251</v>
      </c>
      <c r="M40" s="44">
        <v>0</v>
      </c>
    </row>
    <row r="41" spans="1:13" ht="10.050000000000001" x14ac:dyDescent="0.2">
      <c r="A41" s="42" t="s">
        <v>135</v>
      </c>
      <c r="B41" s="42" t="s">
        <v>114</v>
      </c>
      <c r="C41" s="42" t="s">
        <v>222</v>
      </c>
      <c r="D41" s="43">
        <v>75</v>
      </c>
      <c r="E41" s="43"/>
      <c r="F41" s="43">
        <v>0</v>
      </c>
      <c r="G41" s="43">
        <v>0</v>
      </c>
      <c r="H41" s="43"/>
      <c r="I41" s="43">
        <v>0</v>
      </c>
      <c r="J41" s="43">
        <v>0</v>
      </c>
      <c r="K41" s="43">
        <v>75</v>
      </c>
      <c r="L41" s="44">
        <v>75</v>
      </c>
      <c r="M41" s="44">
        <v>0</v>
      </c>
    </row>
    <row r="42" spans="1:13" ht="10.050000000000001" x14ac:dyDescent="0.2">
      <c r="A42" s="42" t="s">
        <v>136</v>
      </c>
      <c r="B42" s="42" t="s">
        <v>113</v>
      </c>
      <c r="C42" s="42" t="s">
        <v>223</v>
      </c>
      <c r="D42" s="43">
        <v>27</v>
      </c>
      <c r="E42" s="43"/>
      <c r="F42" s="43">
        <v>0</v>
      </c>
      <c r="G42" s="43">
        <v>0</v>
      </c>
      <c r="H42" s="43"/>
      <c r="I42" s="43">
        <v>0</v>
      </c>
      <c r="J42" s="43">
        <v>0</v>
      </c>
      <c r="K42" s="43">
        <v>27</v>
      </c>
      <c r="L42" s="44">
        <v>27</v>
      </c>
      <c r="M42" s="44">
        <v>0</v>
      </c>
    </row>
    <row r="43" spans="1:13" ht="10.050000000000001" x14ac:dyDescent="0.2">
      <c r="A43" s="42" t="s">
        <v>136</v>
      </c>
      <c r="B43" s="42" t="s">
        <v>111</v>
      </c>
      <c r="C43" s="42" t="s">
        <v>224</v>
      </c>
      <c r="D43" s="43">
        <v>194</v>
      </c>
      <c r="E43" s="43"/>
      <c r="F43" s="43">
        <v>0</v>
      </c>
      <c r="G43" s="43">
        <v>0</v>
      </c>
      <c r="H43" s="43"/>
      <c r="I43" s="43">
        <v>0</v>
      </c>
      <c r="J43" s="43">
        <v>0</v>
      </c>
      <c r="K43" s="43">
        <v>194</v>
      </c>
      <c r="L43" s="44">
        <v>194</v>
      </c>
      <c r="M43" s="44">
        <v>0</v>
      </c>
    </row>
    <row r="44" spans="1:13" ht="10.050000000000001" x14ac:dyDescent="0.2">
      <c r="A44" s="42" t="s">
        <v>136</v>
      </c>
      <c r="B44" s="42" t="s">
        <v>114</v>
      </c>
      <c r="C44" s="42" t="s">
        <v>225</v>
      </c>
      <c r="D44" s="43">
        <v>62</v>
      </c>
      <c r="E44" s="43"/>
      <c r="F44" s="43">
        <v>0</v>
      </c>
      <c r="G44" s="43">
        <v>0</v>
      </c>
      <c r="H44" s="43"/>
      <c r="I44" s="43">
        <v>0</v>
      </c>
      <c r="J44" s="43">
        <v>0</v>
      </c>
      <c r="K44" s="43">
        <v>62</v>
      </c>
      <c r="L44" s="44">
        <v>62</v>
      </c>
      <c r="M44" s="44">
        <v>0</v>
      </c>
    </row>
    <row r="45" spans="1:13" ht="10.050000000000001" x14ac:dyDescent="0.2">
      <c r="A45" s="42" t="s">
        <v>137</v>
      </c>
      <c r="B45" s="42" t="s">
        <v>111</v>
      </c>
      <c r="C45" s="42" t="s">
        <v>226</v>
      </c>
      <c r="D45" s="43">
        <v>32</v>
      </c>
      <c r="E45" s="43"/>
      <c r="F45" s="43">
        <v>0</v>
      </c>
      <c r="G45" s="43">
        <v>0</v>
      </c>
      <c r="H45" s="43">
        <v>20</v>
      </c>
      <c r="I45" s="43">
        <v>20</v>
      </c>
      <c r="J45" s="43">
        <v>0</v>
      </c>
      <c r="K45" s="43">
        <v>12</v>
      </c>
      <c r="L45" s="44">
        <v>12</v>
      </c>
      <c r="M45" s="44">
        <v>0</v>
      </c>
    </row>
    <row r="46" spans="1:13" ht="10.050000000000001" x14ac:dyDescent="0.2">
      <c r="A46" s="42" t="s">
        <v>137</v>
      </c>
      <c r="B46" s="42" t="s">
        <v>109</v>
      </c>
      <c r="C46" s="42" t="s">
        <v>227</v>
      </c>
      <c r="D46" s="43">
        <v>55</v>
      </c>
      <c r="E46" s="43"/>
      <c r="F46" s="43">
        <v>0</v>
      </c>
      <c r="G46" s="43">
        <v>0</v>
      </c>
      <c r="H46" s="43">
        <v>50</v>
      </c>
      <c r="I46" s="43">
        <v>50</v>
      </c>
      <c r="J46" s="43">
        <v>0</v>
      </c>
      <c r="K46" s="43">
        <v>5</v>
      </c>
      <c r="L46" s="44">
        <v>5</v>
      </c>
      <c r="M46" s="44">
        <v>0</v>
      </c>
    </row>
    <row r="47" spans="1:13" ht="10.050000000000001" x14ac:dyDescent="0.2">
      <c r="A47" s="42" t="s">
        <v>138</v>
      </c>
      <c r="B47" s="42" t="s">
        <v>111</v>
      </c>
      <c r="C47" s="42" t="s">
        <v>228</v>
      </c>
      <c r="D47" s="43">
        <v>35</v>
      </c>
      <c r="E47" s="43"/>
      <c r="F47" s="43">
        <v>0</v>
      </c>
      <c r="G47" s="43">
        <v>0</v>
      </c>
      <c r="H47" s="43"/>
      <c r="I47" s="43">
        <v>0</v>
      </c>
      <c r="J47" s="43">
        <v>0</v>
      </c>
      <c r="K47" s="43">
        <v>35</v>
      </c>
      <c r="L47" s="44">
        <v>35</v>
      </c>
      <c r="M47" s="44">
        <v>0</v>
      </c>
    </row>
    <row r="48" spans="1:13" ht="10.050000000000001" x14ac:dyDescent="0.2">
      <c r="A48" s="42" t="s">
        <v>138</v>
      </c>
      <c r="B48" s="42" t="s">
        <v>139</v>
      </c>
      <c r="C48" s="42" t="s">
        <v>229</v>
      </c>
      <c r="D48" s="43">
        <v>73</v>
      </c>
      <c r="E48" s="43"/>
      <c r="F48" s="43">
        <v>0</v>
      </c>
      <c r="G48" s="43">
        <v>0</v>
      </c>
      <c r="H48" s="43"/>
      <c r="I48" s="43">
        <v>0</v>
      </c>
      <c r="J48" s="43">
        <v>0</v>
      </c>
      <c r="K48" s="43">
        <v>73</v>
      </c>
      <c r="L48" s="44">
        <v>73</v>
      </c>
      <c r="M48" s="44">
        <v>0</v>
      </c>
    </row>
    <row r="49" spans="1:13" ht="10.050000000000001" x14ac:dyDescent="0.2">
      <c r="A49" s="42" t="s">
        <v>138</v>
      </c>
      <c r="B49" s="42" t="s">
        <v>107</v>
      </c>
      <c r="C49" s="42" t="s">
        <v>230</v>
      </c>
      <c r="D49" s="43">
        <v>-17</v>
      </c>
      <c r="E49" s="43"/>
      <c r="F49" s="43">
        <v>0</v>
      </c>
      <c r="G49" s="43">
        <v>0</v>
      </c>
      <c r="H49" s="43"/>
      <c r="I49" s="43">
        <v>0</v>
      </c>
      <c r="J49" s="43">
        <v>0</v>
      </c>
      <c r="K49" s="43">
        <v>-17</v>
      </c>
      <c r="L49" s="44">
        <v>-17</v>
      </c>
      <c r="M49" s="44">
        <v>0</v>
      </c>
    </row>
    <row r="50" spans="1:13" ht="10.050000000000001" x14ac:dyDescent="0.2">
      <c r="A50" s="42" t="s">
        <v>138</v>
      </c>
      <c r="B50" s="42" t="s">
        <v>114</v>
      </c>
      <c r="C50" s="42" t="s">
        <v>231</v>
      </c>
      <c r="D50" s="43">
        <v>-3</v>
      </c>
      <c r="E50" s="43"/>
      <c r="F50" s="43">
        <v>0</v>
      </c>
      <c r="G50" s="43">
        <v>0</v>
      </c>
      <c r="H50" s="43"/>
      <c r="I50" s="43">
        <v>0</v>
      </c>
      <c r="J50" s="43">
        <v>0</v>
      </c>
      <c r="K50" s="43">
        <v>-3</v>
      </c>
      <c r="L50" s="44">
        <v>-3</v>
      </c>
      <c r="M50" s="44">
        <v>0</v>
      </c>
    </row>
    <row r="51" spans="1:13" ht="10.050000000000001" x14ac:dyDescent="0.2">
      <c r="A51" s="42" t="s">
        <v>140</v>
      </c>
      <c r="B51" s="42" t="s">
        <v>111</v>
      </c>
      <c r="C51" s="42" t="s">
        <v>232</v>
      </c>
      <c r="D51" s="43">
        <v>56</v>
      </c>
      <c r="E51" s="43"/>
      <c r="F51" s="43">
        <v>0</v>
      </c>
      <c r="G51" s="43">
        <v>0</v>
      </c>
      <c r="H51" s="43"/>
      <c r="I51" s="43">
        <v>0</v>
      </c>
      <c r="J51" s="43">
        <v>0</v>
      </c>
      <c r="K51" s="43">
        <v>56</v>
      </c>
      <c r="L51" s="44">
        <v>56</v>
      </c>
      <c r="M51" s="44">
        <v>0</v>
      </c>
    </row>
    <row r="52" spans="1:13" ht="10.050000000000001" x14ac:dyDescent="0.2">
      <c r="A52" s="42" t="s">
        <v>140</v>
      </c>
      <c r="B52" s="42" t="s">
        <v>107</v>
      </c>
      <c r="C52" s="42" t="s">
        <v>233</v>
      </c>
      <c r="D52" s="43">
        <v>98</v>
      </c>
      <c r="E52" s="43"/>
      <c r="F52" s="43">
        <v>0</v>
      </c>
      <c r="G52" s="43">
        <v>0</v>
      </c>
      <c r="H52" s="43"/>
      <c r="I52" s="43">
        <v>0</v>
      </c>
      <c r="J52" s="43">
        <v>0</v>
      </c>
      <c r="K52" s="43">
        <v>98</v>
      </c>
      <c r="L52" s="44">
        <v>98</v>
      </c>
      <c r="M52" s="44">
        <v>0</v>
      </c>
    </row>
    <row r="53" spans="1:13" ht="10.050000000000001" x14ac:dyDescent="0.2">
      <c r="A53" s="42" t="s">
        <v>141</v>
      </c>
      <c r="B53" s="42" t="s">
        <v>142</v>
      </c>
      <c r="C53" s="42" t="s">
        <v>234</v>
      </c>
      <c r="D53" s="43">
        <v>43</v>
      </c>
      <c r="E53" s="43"/>
      <c r="F53" s="43">
        <v>0</v>
      </c>
      <c r="G53" s="43">
        <v>0</v>
      </c>
      <c r="H53" s="43"/>
      <c r="I53" s="43">
        <v>0</v>
      </c>
      <c r="J53" s="43">
        <v>0</v>
      </c>
      <c r="K53" s="43">
        <v>43</v>
      </c>
      <c r="L53" s="44">
        <v>43</v>
      </c>
      <c r="M53" s="44">
        <v>0</v>
      </c>
    </row>
    <row r="54" spans="1:13" ht="10.050000000000001" x14ac:dyDescent="0.2">
      <c r="A54" s="42" t="s">
        <v>141</v>
      </c>
      <c r="B54" s="42" t="s">
        <v>143</v>
      </c>
      <c r="C54" s="42" t="s">
        <v>235</v>
      </c>
      <c r="D54" s="43">
        <v>996</v>
      </c>
      <c r="E54" s="43"/>
      <c r="F54" s="43">
        <v>0</v>
      </c>
      <c r="G54" s="43">
        <v>0</v>
      </c>
      <c r="H54" s="43">
        <v>10</v>
      </c>
      <c r="I54" s="43">
        <v>10</v>
      </c>
      <c r="J54" s="43">
        <v>0</v>
      </c>
      <c r="K54" s="43">
        <v>986</v>
      </c>
      <c r="L54" s="44">
        <v>986</v>
      </c>
      <c r="M54" s="44">
        <v>0</v>
      </c>
    </row>
    <row r="55" spans="1:13" ht="10.050000000000001" x14ac:dyDescent="0.2">
      <c r="A55" s="42" t="s">
        <v>144</v>
      </c>
      <c r="B55" s="42" t="s">
        <v>111</v>
      </c>
      <c r="C55" s="42" t="s">
        <v>236</v>
      </c>
      <c r="D55" s="43">
        <v>-2</v>
      </c>
      <c r="E55" s="43"/>
      <c r="F55" s="43">
        <v>0</v>
      </c>
      <c r="G55" s="43">
        <v>0</v>
      </c>
      <c r="H55" s="43"/>
      <c r="I55" s="43">
        <v>0</v>
      </c>
      <c r="J55" s="43">
        <v>0</v>
      </c>
      <c r="K55" s="43">
        <v>-2</v>
      </c>
      <c r="L55" s="44">
        <v>-2</v>
      </c>
      <c r="M55" s="44">
        <v>0</v>
      </c>
    </row>
    <row r="56" spans="1:13" ht="10.050000000000001" x14ac:dyDescent="0.2">
      <c r="A56" s="42" t="s">
        <v>144</v>
      </c>
      <c r="B56" s="42" t="s">
        <v>109</v>
      </c>
      <c r="C56" s="42" t="s">
        <v>237</v>
      </c>
      <c r="D56" s="43">
        <v>-40</v>
      </c>
      <c r="E56" s="43"/>
      <c r="F56" s="43">
        <v>0</v>
      </c>
      <c r="G56" s="43">
        <v>0</v>
      </c>
      <c r="H56" s="43"/>
      <c r="I56" s="43">
        <v>0</v>
      </c>
      <c r="J56" s="43">
        <v>0</v>
      </c>
      <c r="K56" s="43">
        <v>-40</v>
      </c>
      <c r="L56" s="44">
        <v>-40</v>
      </c>
      <c r="M56" s="44">
        <v>0</v>
      </c>
    </row>
    <row r="57" spans="1:13" ht="10.050000000000001" x14ac:dyDescent="0.2">
      <c r="A57" s="42" t="s">
        <v>145</v>
      </c>
      <c r="B57" s="42" t="s">
        <v>146</v>
      </c>
      <c r="C57" s="42" t="s">
        <v>238</v>
      </c>
      <c r="D57" s="43">
        <v>1375</v>
      </c>
      <c r="E57" s="43"/>
      <c r="F57" s="43">
        <v>0</v>
      </c>
      <c r="G57" s="43">
        <v>0</v>
      </c>
      <c r="H57" s="43">
        <v>800</v>
      </c>
      <c r="I57" s="43">
        <v>800</v>
      </c>
      <c r="J57" s="43">
        <v>0</v>
      </c>
      <c r="K57" s="43">
        <v>575</v>
      </c>
      <c r="L57" s="44">
        <v>575</v>
      </c>
      <c r="M57" s="44">
        <v>0</v>
      </c>
    </row>
    <row r="58" spans="1:13" ht="10.050000000000001" x14ac:dyDescent="0.2">
      <c r="A58" s="42" t="s">
        <v>145</v>
      </c>
      <c r="B58" s="42" t="s">
        <v>147</v>
      </c>
      <c r="C58" s="42" t="s">
        <v>239</v>
      </c>
      <c r="D58" s="43">
        <v>103</v>
      </c>
      <c r="E58" s="43"/>
      <c r="F58" s="43">
        <v>0</v>
      </c>
      <c r="G58" s="43">
        <v>0</v>
      </c>
      <c r="H58" s="43"/>
      <c r="I58" s="43">
        <v>0</v>
      </c>
      <c r="J58" s="43">
        <v>0</v>
      </c>
      <c r="K58" s="43">
        <v>103</v>
      </c>
      <c r="L58" s="44">
        <v>103</v>
      </c>
      <c r="M58" s="44">
        <v>0</v>
      </c>
    </row>
    <row r="59" spans="1:13" ht="10.050000000000001" x14ac:dyDescent="0.2">
      <c r="A59" s="42" t="s">
        <v>148</v>
      </c>
      <c r="B59" s="42" t="s">
        <v>149</v>
      </c>
      <c r="C59" s="42" t="s">
        <v>240</v>
      </c>
      <c r="D59" s="43">
        <v>22</v>
      </c>
      <c r="E59" s="43"/>
      <c r="F59" s="43">
        <v>0</v>
      </c>
      <c r="G59" s="43">
        <v>0</v>
      </c>
      <c r="H59" s="43"/>
      <c r="I59" s="43">
        <v>0</v>
      </c>
      <c r="J59" s="43">
        <v>0</v>
      </c>
      <c r="K59" s="43">
        <v>22</v>
      </c>
      <c r="L59" s="44">
        <v>22</v>
      </c>
      <c r="M59" s="44">
        <v>0</v>
      </c>
    </row>
    <row r="60" spans="1:13" ht="10.050000000000001" x14ac:dyDescent="0.2">
      <c r="A60" s="42" t="s">
        <v>150</v>
      </c>
      <c r="B60" s="42" t="s">
        <v>151</v>
      </c>
      <c r="C60" s="42" t="s">
        <v>241</v>
      </c>
      <c r="D60" s="43">
        <v>7</v>
      </c>
      <c r="E60" s="43"/>
      <c r="F60" s="43">
        <v>0</v>
      </c>
      <c r="G60" s="43">
        <v>0</v>
      </c>
      <c r="H60" s="43"/>
      <c r="I60" s="43">
        <v>0</v>
      </c>
      <c r="J60" s="43">
        <v>0</v>
      </c>
      <c r="K60" s="43">
        <v>7</v>
      </c>
      <c r="L60" s="44">
        <v>7</v>
      </c>
      <c r="M60" s="44">
        <v>0</v>
      </c>
    </row>
    <row r="61" spans="1:13" ht="10.050000000000001" x14ac:dyDescent="0.2">
      <c r="A61" s="42" t="s">
        <v>150</v>
      </c>
      <c r="B61" s="42" t="s">
        <v>152</v>
      </c>
      <c r="C61" s="42" t="s">
        <v>242</v>
      </c>
      <c r="D61" s="43">
        <v>140</v>
      </c>
      <c r="E61" s="43"/>
      <c r="F61" s="43">
        <v>0</v>
      </c>
      <c r="G61" s="43">
        <v>0</v>
      </c>
      <c r="H61" s="43"/>
      <c r="I61" s="43">
        <v>0</v>
      </c>
      <c r="J61" s="43">
        <v>0</v>
      </c>
      <c r="K61" s="43">
        <v>140</v>
      </c>
      <c r="L61" s="44">
        <v>140</v>
      </c>
      <c r="M61" s="44">
        <v>0</v>
      </c>
    </row>
    <row r="62" spans="1:13" ht="10.050000000000001" x14ac:dyDescent="0.2">
      <c r="A62" s="42" t="s">
        <v>153</v>
      </c>
      <c r="B62" s="42" t="s">
        <v>125</v>
      </c>
      <c r="C62" s="42" t="s">
        <v>243</v>
      </c>
      <c r="D62" s="43">
        <v>35</v>
      </c>
      <c r="E62" s="43"/>
      <c r="F62" s="43">
        <v>0</v>
      </c>
      <c r="G62" s="43">
        <v>0</v>
      </c>
      <c r="H62" s="43"/>
      <c r="I62" s="43">
        <v>0</v>
      </c>
      <c r="J62" s="43">
        <v>0</v>
      </c>
      <c r="K62" s="43">
        <v>35</v>
      </c>
      <c r="L62" s="44">
        <v>35</v>
      </c>
      <c r="M62" s="44">
        <v>0</v>
      </c>
    </row>
    <row r="63" spans="1:13" ht="10.050000000000001" x14ac:dyDescent="0.2">
      <c r="A63" s="42" t="s">
        <v>153</v>
      </c>
      <c r="B63" s="42" t="s">
        <v>126</v>
      </c>
      <c r="C63" s="42" t="s">
        <v>244</v>
      </c>
      <c r="D63" s="43">
        <v>20</v>
      </c>
      <c r="E63" s="43"/>
      <c r="F63" s="43">
        <v>0</v>
      </c>
      <c r="G63" s="43">
        <v>0</v>
      </c>
      <c r="H63" s="43"/>
      <c r="I63" s="43">
        <v>0</v>
      </c>
      <c r="J63" s="43">
        <v>0</v>
      </c>
      <c r="K63" s="43">
        <v>20</v>
      </c>
      <c r="L63" s="44">
        <v>20</v>
      </c>
      <c r="M63" s="44">
        <v>0</v>
      </c>
    </row>
    <row r="64" spans="1:13" ht="10.050000000000001" x14ac:dyDescent="0.2">
      <c r="A64" s="42" t="s">
        <v>153</v>
      </c>
      <c r="B64" s="42" t="s">
        <v>154</v>
      </c>
      <c r="C64" s="42" t="s">
        <v>245</v>
      </c>
      <c r="D64" s="43">
        <v>72</v>
      </c>
      <c r="E64" s="43"/>
      <c r="F64" s="43">
        <v>0</v>
      </c>
      <c r="G64" s="43">
        <v>0</v>
      </c>
      <c r="H64" s="43"/>
      <c r="I64" s="43">
        <v>0</v>
      </c>
      <c r="J64" s="43">
        <v>0</v>
      </c>
      <c r="K64" s="43">
        <v>72</v>
      </c>
      <c r="L64" s="44">
        <v>72</v>
      </c>
      <c r="M64" s="44">
        <v>0</v>
      </c>
    </row>
    <row r="65" spans="1:13" ht="10.050000000000001" x14ac:dyDescent="0.2">
      <c r="A65" s="42" t="s">
        <v>155</v>
      </c>
      <c r="B65" s="42" t="s">
        <v>111</v>
      </c>
      <c r="C65" s="42" t="s">
        <v>246</v>
      </c>
      <c r="D65" s="43">
        <v>-1</v>
      </c>
      <c r="E65" s="43">
        <v>100</v>
      </c>
      <c r="F65" s="43">
        <v>100</v>
      </c>
      <c r="G65" s="43">
        <v>0</v>
      </c>
      <c r="H65" s="43"/>
      <c r="I65" s="43">
        <v>0</v>
      </c>
      <c r="J65" s="43">
        <v>0</v>
      </c>
      <c r="K65" s="43">
        <v>99</v>
      </c>
      <c r="L65" s="44">
        <v>99</v>
      </c>
      <c r="M65" s="44">
        <v>0</v>
      </c>
    </row>
    <row r="66" spans="1:13" ht="10.050000000000001" x14ac:dyDescent="0.2">
      <c r="A66" s="42" t="s">
        <v>155</v>
      </c>
      <c r="B66" s="42" t="s">
        <v>107</v>
      </c>
      <c r="C66" s="42" t="s">
        <v>247</v>
      </c>
      <c r="D66" s="43">
        <v>55</v>
      </c>
      <c r="E66" s="43">
        <v>80</v>
      </c>
      <c r="F66" s="43">
        <v>80</v>
      </c>
      <c r="G66" s="43">
        <v>0</v>
      </c>
      <c r="H66" s="43">
        <v>25</v>
      </c>
      <c r="I66" s="43">
        <v>25</v>
      </c>
      <c r="J66" s="43">
        <v>0</v>
      </c>
      <c r="K66" s="43">
        <v>110</v>
      </c>
      <c r="L66" s="44">
        <v>110</v>
      </c>
      <c r="M66" s="44">
        <v>0</v>
      </c>
    </row>
    <row r="67" spans="1:13" ht="10.050000000000001" x14ac:dyDescent="0.2">
      <c r="A67" s="42" t="s">
        <v>156</v>
      </c>
      <c r="B67" s="42" t="s">
        <v>125</v>
      </c>
      <c r="C67" s="42" t="s">
        <v>248</v>
      </c>
      <c r="D67" s="43">
        <v>215</v>
      </c>
      <c r="E67" s="43"/>
      <c r="F67" s="43">
        <v>0</v>
      </c>
      <c r="G67" s="43">
        <v>0</v>
      </c>
      <c r="H67" s="43"/>
      <c r="I67" s="43">
        <v>0</v>
      </c>
      <c r="J67" s="43">
        <v>0</v>
      </c>
      <c r="K67" s="43">
        <v>215</v>
      </c>
      <c r="L67" s="44">
        <v>215</v>
      </c>
      <c r="M67" s="44">
        <v>0</v>
      </c>
    </row>
    <row r="68" spans="1:13" ht="10.050000000000001" x14ac:dyDescent="0.2">
      <c r="A68" s="42" t="s">
        <v>157</v>
      </c>
      <c r="B68" s="42" t="s">
        <v>113</v>
      </c>
      <c r="C68" s="42" t="s">
        <v>249</v>
      </c>
      <c r="D68" s="43">
        <v>11</v>
      </c>
      <c r="E68" s="43"/>
      <c r="F68" s="43">
        <v>0</v>
      </c>
      <c r="G68" s="43">
        <v>0</v>
      </c>
      <c r="H68" s="43"/>
      <c r="I68" s="43">
        <v>0</v>
      </c>
      <c r="J68" s="43">
        <v>0</v>
      </c>
      <c r="K68" s="43">
        <v>11</v>
      </c>
      <c r="L68" s="44">
        <v>11</v>
      </c>
      <c r="M68" s="44">
        <v>0</v>
      </c>
    </row>
    <row r="69" spans="1:13" ht="10.050000000000001" x14ac:dyDescent="0.2">
      <c r="A69" s="42" t="s">
        <v>158</v>
      </c>
      <c r="B69" s="42" t="s">
        <v>111</v>
      </c>
      <c r="C69" s="42" t="s">
        <v>250</v>
      </c>
      <c r="D69" s="43">
        <v>96</v>
      </c>
      <c r="E69" s="43"/>
      <c r="F69" s="43">
        <v>0</v>
      </c>
      <c r="G69" s="43">
        <v>0</v>
      </c>
      <c r="H69" s="43">
        <v>10</v>
      </c>
      <c r="I69" s="43">
        <v>10</v>
      </c>
      <c r="J69" s="43">
        <v>0</v>
      </c>
      <c r="K69" s="43">
        <v>86</v>
      </c>
      <c r="L69" s="44">
        <v>86</v>
      </c>
      <c r="M69" s="44">
        <v>0</v>
      </c>
    </row>
    <row r="70" spans="1:13" ht="10.050000000000001" x14ac:dyDescent="0.2">
      <c r="A70" s="42" t="s">
        <v>158</v>
      </c>
      <c r="B70" s="42" t="s">
        <v>107</v>
      </c>
      <c r="C70" s="42" t="s">
        <v>251</v>
      </c>
      <c r="D70" s="43">
        <v>54</v>
      </c>
      <c r="E70" s="43"/>
      <c r="F70" s="43">
        <v>0</v>
      </c>
      <c r="G70" s="43">
        <v>0</v>
      </c>
      <c r="H70" s="43"/>
      <c r="I70" s="43">
        <v>0</v>
      </c>
      <c r="J70" s="43">
        <v>0</v>
      </c>
      <c r="K70" s="43">
        <v>54</v>
      </c>
      <c r="L70" s="44">
        <v>54</v>
      </c>
      <c r="M70" s="44">
        <v>0</v>
      </c>
    </row>
    <row r="71" spans="1:13" ht="10.050000000000001" x14ac:dyDescent="0.2">
      <c r="A71" s="42" t="s">
        <v>159</v>
      </c>
      <c r="B71" s="42" t="s">
        <v>160</v>
      </c>
      <c r="C71" s="42" t="s">
        <v>252</v>
      </c>
      <c r="D71" s="43">
        <v>200</v>
      </c>
      <c r="E71" s="43"/>
      <c r="F71" s="43">
        <v>0</v>
      </c>
      <c r="G71" s="43">
        <v>0</v>
      </c>
      <c r="H71" s="43"/>
      <c r="I71" s="43">
        <v>0</v>
      </c>
      <c r="J71" s="43">
        <v>0</v>
      </c>
      <c r="K71" s="43">
        <v>200</v>
      </c>
      <c r="L71" s="44">
        <v>200</v>
      </c>
      <c r="M71" s="44">
        <v>0</v>
      </c>
    </row>
    <row r="72" spans="1:13" ht="10.050000000000001" x14ac:dyDescent="0.2">
      <c r="A72" s="42" t="s">
        <v>159</v>
      </c>
      <c r="B72" s="42" t="s">
        <v>125</v>
      </c>
      <c r="C72" s="42" t="s">
        <v>253</v>
      </c>
      <c r="D72" s="43">
        <v>103</v>
      </c>
      <c r="E72" s="43"/>
      <c r="F72" s="43">
        <v>0</v>
      </c>
      <c r="G72" s="43">
        <v>0</v>
      </c>
      <c r="H72" s="43"/>
      <c r="I72" s="43">
        <v>0</v>
      </c>
      <c r="J72" s="43">
        <v>0</v>
      </c>
      <c r="K72" s="43">
        <v>103</v>
      </c>
      <c r="L72" s="44">
        <v>103</v>
      </c>
      <c r="M72" s="44">
        <v>0</v>
      </c>
    </row>
    <row r="73" spans="1:13" ht="10.050000000000001" x14ac:dyDescent="0.2">
      <c r="A73" s="42" t="s">
        <v>159</v>
      </c>
      <c r="B73" s="42" t="s">
        <v>126</v>
      </c>
      <c r="C73" s="42" t="s">
        <v>254</v>
      </c>
      <c r="D73" s="43">
        <v>103</v>
      </c>
      <c r="E73" s="43"/>
      <c r="F73" s="43">
        <v>0</v>
      </c>
      <c r="G73" s="43">
        <v>0</v>
      </c>
      <c r="H73" s="43"/>
      <c r="I73" s="43">
        <v>0</v>
      </c>
      <c r="J73" s="43">
        <v>0</v>
      </c>
      <c r="K73" s="43">
        <v>103</v>
      </c>
      <c r="L73" s="44">
        <v>103</v>
      </c>
      <c r="M73" s="44">
        <v>0</v>
      </c>
    </row>
    <row r="74" spans="1:13" ht="10.050000000000001" x14ac:dyDescent="0.2">
      <c r="A74" s="42" t="s">
        <v>159</v>
      </c>
      <c r="B74" s="42" t="s">
        <v>161</v>
      </c>
      <c r="C74" s="42" t="s">
        <v>255</v>
      </c>
      <c r="D74" s="43">
        <v>346</v>
      </c>
      <c r="E74" s="43"/>
      <c r="F74" s="43">
        <v>0</v>
      </c>
      <c r="G74" s="43">
        <v>0</v>
      </c>
      <c r="H74" s="43"/>
      <c r="I74" s="43">
        <v>0</v>
      </c>
      <c r="J74" s="43">
        <v>0</v>
      </c>
      <c r="K74" s="43">
        <v>346</v>
      </c>
      <c r="L74" s="44">
        <v>346</v>
      </c>
      <c r="M74" s="44">
        <v>0</v>
      </c>
    </row>
    <row r="75" spans="1:13" ht="10.050000000000001" x14ac:dyDescent="0.2">
      <c r="A75" s="42" t="s">
        <v>162</v>
      </c>
      <c r="B75" s="42" t="s">
        <v>163</v>
      </c>
      <c r="C75" s="42" t="s">
        <v>256</v>
      </c>
      <c r="D75" s="43">
        <v>7</v>
      </c>
      <c r="E75" s="43"/>
      <c r="F75" s="43">
        <v>0</v>
      </c>
      <c r="G75" s="43">
        <v>0</v>
      </c>
      <c r="H75" s="43"/>
      <c r="I75" s="43">
        <v>0</v>
      </c>
      <c r="J75" s="43">
        <v>0</v>
      </c>
      <c r="K75" s="43">
        <v>7</v>
      </c>
      <c r="L75" s="44">
        <v>7</v>
      </c>
      <c r="M75" s="44">
        <v>0</v>
      </c>
    </row>
    <row r="76" spans="1:13" ht="10.050000000000001" x14ac:dyDescent="0.2">
      <c r="A76" s="42" t="s">
        <v>162</v>
      </c>
      <c r="B76" s="42" t="s">
        <v>114</v>
      </c>
      <c r="C76" s="42" t="s">
        <v>257</v>
      </c>
      <c r="D76" s="43">
        <v>6</v>
      </c>
      <c r="E76" s="43"/>
      <c r="F76" s="43">
        <v>0</v>
      </c>
      <c r="G76" s="43">
        <v>0</v>
      </c>
      <c r="H76" s="43"/>
      <c r="I76" s="43">
        <v>0</v>
      </c>
      <c r="J76" s="43">
        <v>0</v>
      </c>
      <c r="K76" s="43">
        <v>6</v>
      </c>
      <c r="L76" s="44">
        <v>6</v>
      </c>
      <c r="M76" s="44">
        <v>0</v>
      </c>
    </row>
    <row r="77" spans="1:13" ht="10.050000000000001" x14ac:dyDescent="0.2">
      <c r="A77" s="42" t="s">
        <v>164</v>
      </c>
      <c r="B77" s="42" t="s">
        <v>111</v>
      </c>
      <c r="C77" s="42" t="s">
        <v>258</v>
      </c>
      <c r="D77" s="43">
        <v>22</v>
      </c>
      <c r="E77" s="43"/>
      <c r="F77" s="43">
        <v>0</v>
      </c>
      <c r="G77" s="43">
        <v>0</v>
      </c>
      <c r="H77" s="43"/>
      <c r="I77" s="43">
        <v>0</v>
      </c>
      <c r="J77" s="43">
        <v>0</v>
      </c>
      <c r="K77" s="43">
        <v>22</v>
      </c>
      <c r="L77" s="44">
        <v>22</v>
      </c>
      <c r="M77" s="44">
        <v>0</v>
      </c>
    </row>
    <row r="78" spans="1:13" ht="10.050000000000001" x14ac:dyDescent="0.2">
      <c r="A78" s="42" t="s">
        <v>164</v>
      </c>
      <c r="B78" s="42" t="s">
        <v>107</v>
      </c>
      <c r="C78" s="42" t="s">
        <v>259</v>
      </c>
      <c r="D78" s="43">
        <v>3</v>
      </c>
      <c r="E78" s="43"/>
      <c r="F78" s="43">
        <v>0</v>
      </c>
      <c r="G78" s="43">
        <v>0</v>
      </c>
      <c r="H78" s="43"/>
      <c r="I78" s="43">
        <v>0</v>
      </c>
      <c r="J78" s="43">
        <v>0</v>
      </c>
      <c r="K78" s="43">
        <v>3</v>
      </c>
      <c r="L78" s="44">
        <v>3</v>
      </c>
      <c r="M78" s="44">
        <v>0</v>
      </c>
    </row>
    <row r="79" spans="1:13" ht="10.050000000000001" x14ac:dyDescent="0.2">
      <c r="A79" s="42" t="s">
        <v>165</v>
      </c>
      <c r="B79" s="42" t="s">
        <v>166</v>
      </c>
      <c r="C79" s="42" t="s">
        <v>260</v>
      </c>
      <c r="D79" s="43">
        <v>128</v>
      </c>
      <c r="E79" s="43"/>
      <c r="F79" s="43">
        <v>0</v>
      </c>
      <c r="G79" s="43">
        <v>0</v>
      </c>
      <c r="H79" s="43"/>
      <c r="I79" s="43">
        <v>0</v>
      </c>
      <c r="J79" s="43">
        <v>0</v>
      </c>
      <c r="K79" s="43">
        <v>128</v>
      </c>
      <c r="L79" s="44">
        <v>128</v>
      </c>
      <c r="M79" s="44">
        <v>0</v>
      </c>
    </row>
    <row r="80" spans="1:13" ht="10.050000000000001" x14ac:dyDescent="0.2">
      <c r="A80" s="42" t="s">
        <v>167</v>
      </c>
      <c r="B80" s="42" t="s">
        <v>113</v>
      </c>
      <c r="C80" s="42" t="s">
        <v>261</v>
      </c>
      <c r="D80" s="43">
        <v>11</v>
      </c>
      <c r="E80" s="43">
        <v>50</v>
      </c>
      <c r="F80" s="43">
        <v>50</v>
      </c>
      <c r="G80" s="43">
        <v>0</v>
      </c>
      <c r="H80" s="43"/>
      <c r="I80" s="43">
        <v>0</v>
      </c>
      <c r="J80" s="43">
        <v>0</v>
      </c>
      <c r="K80" s="43">
        <v>61</v>
      </c>
      <c r="L80" s="44">
        <v>61</v>
      </c>
      <c r="M80" s="44">
        <v>0</v>
      </c>
    </row>
    <row r="81" spans="1:13" ht="10.050000000000001" x14ac:dyDescent="0.2">
      <c r="A81" s="42" t="s">
        <v>167</v>
      </c>
      <c r="B81" s="42" t="s">
        <v>149</v>
      </c>
      <c r="C81" s="42" t="s">
        <v>262</v>
      </c>
      <c r="D81" s="43">
        <v>20</v>
      </c>
      <c r="E81" s="43">
        <v>100</v>
      </c>
      <c r="F81" s="43">
        <v>100</v>
      </c>
      <c r="G81" s="43">
        <v>0</v>
      </c>
      <c r="H81" s="43"/>
      <c r="I81" s="43">
        <v>0</v>
      </c>
      <c r="J81" s="43">
        <v>0</v>
      </c>
      <c r="K81" s="43">
        <v>120</v>
      </c>
      <c r="L81" s="44">
        <v>120</v>
      </c>
      <c r="M81" s="44">
        <v>0</v>
      </c>
    </row>
    <row r="82" spans="1:13" ht="10.050000000000001" x14ac:dyDescent="0.2">
      <c r="A82" s="42" t="s">
        <v>167</v>
      </c>
      <c r="B82" s="42" t="s">
        <v>114</v>
      </c>
      <c r="C82" s="42" t="s">
        <v>263</v>
      </c>
      <c r="D82" s="43">
        <v>114</v>
      </c>
      <c r="E82" s="43">
        <v>100</v>
      </c>
      <c r="F82" s="43">
        <v>100</v>
      </c>
      <c r="G82" s="43">
        <v>0</v>
      </c>
      <c r="H82" s="43"/>
      <c r="I82" s="43">
        <v>0</v>
      </c>
      <c r="J82" s="43">
        <v>0</v>
      </c>
      <c r="K82" s="43">
        <v>214</v>
      </c>
      <c r="L82" s="44">
        <v>214</v>
      </c>
      <c r="M82" s="44">
        <v>0</v>
      </c>
    </row>
    <row r="83" spans="1:13" ht="10.050000000000001" x14ac:dyDescent="0.2">
      <c r="A83" s="42" t="s">
        <v>168</v>
      </c>
      <c r="B83" s="42" t="s">
        <v>107</v>
      </c>
      <c r="C83" s="42" t="s">
        <v>264</v>
      </c>
      <c r="D83" s="43">
        <v>41</v>
      </c>
      <c r="E83" s="43"/>
      <c r="F83" s="43">
        <v>0</v>
      </c>
      <c r="G83" s="43">
        <v>0</v>
      </c>
      <c r="H83" s="43"/>
      <c r="I83" s="43">
        <v>0</v>
      </c>
      <c r="J83" s="43">
        <v>0</v>
      </c>
      <c r="K83" s="43">
        <v>41</v>
      </c>
      <c r="L83" s="44">
        <v>41</v>
      </c>
      <c r="M83" s="44">
        <v>0</v>
      </c>
    </row>
    <row r="84" spans="1:13" ht="10.050000000000001" x14ac:dyDescent="0.2">
      <c r="A84" s="42" t="s">
        <v>168</v>
      </c>
      <c r="B84" s="42" t="s">
        <v>114</v>
      </c>
      <c r="C84" s="42" t="s">
        <v>265</v>
      </c>
      <c r="D84" s="43">
        <v>7</v>
      </c>
      <c r="E84" s="43"/>
      <c r="F84" s="43">
        <v>0</v>
      </c>
      <c r="G84" s="43">
        <v>0</v>
      </c>
      <c r="H84" s="43"/>
      <c r="I84" s="43">
        <v>0</v>
      </c>
      <c r="J84" s="43">
        <v>0</v>
      </c>
      <c r="K84" s="43">
        <v>7</v>
      </c>
      <c r="L84" s="44">
        <v>7</v>
      </c>
      <c r="M84" s="44">
        <v>0</v>
      </c>
    </row>
    <row r="85" spans="1:13" ht="10.050000000000001" x14ac:dyDescent="0.2">
      <c r="A85" s="42" t="s">
        <v>169</v>
      </c>
      <c r="B85" s="42" t="s">
        <v>143</v>
      </c>
      <c r="C85" s="42" t="s">
        <v>266</v>
      </c>
      <c r="D85" s="43">
        <v>64</v>
      </c>
      <c r="E85" s="43"/>
      <c r="F85" s="43">
        <v>0</v>
      </c>
      <c r="G85" s="43">
        <v>0</v>
      </c>
      <c r="H85" s="43"/>
      <c r="I85" s="43">
        <v>0</v>
      </c>
      <c r="J85" s="43">
        <v>0</v>
      </c>
      <c r="K85" s="43">
        <v>64</v>
      </c>
      <c r="L85" s="44">
        <v>64</v>
      </c>
      <c r="M85" s="44">
        <v>0</v>
      </c>
    </row>
    <row r="86" spans="1:13" ht="10.050000000000001" x14ac:dyDescent="0.2">
      <c r="A86" s="42" t="s">
        <v>170</v>
      </c>
      <c r="B86" s="42" t="s">
        <v>107</v>
      </c>
      <c r="C86" s="42" t="s">
        <v>267</v>
      </c>
      <c r="D86" s="43">
        <v>1</v>
      </c>
      <c r="E86" s="43"/>
      <c r="F86" s="43">
        <v>0</v>
      </c>
      <c r="G86" s="43">
        <v>0</v>
      </c>
      <c r="H86" s="43"/>
      <c r="I86" s="43">
        <v>0</v>
      </c>
      <c r="J86" s="43">
        <v>0</v>
      </c>
      <c r="K86" s="43">
        <v>1</v>
      </c>
      <c r="L86" s="44">
        <v>1</v>
      </c>
      <c r="M86" s="44">
        <v>0</v>
      </c>
    </row>
    <row r="87" spans="1:13" ht="10.050000000000001" x14ac:dyDescent="0.2">
      <c r="A87" s="42" t="s">
        <v>171</v>
      </c>
      <c r="B87" s="42" t="s">
        <v>113</v>
      </c>
      <c r="C87" s="42" t="s">
        <v>323</v>
      </c>
      <c r="D87" s="43"/>
      <c r="E87" s="43">
        <v>30</v>
      </c>
      <c r="F87" s="43">
        <v>30</v>
      </c>
      <c r="G87" s="43">
        <v>0</v>
      </c>
      <c r="H87" s="43"/>
      <c r="I87" s="43">
        <v>0</v>
      </c>
      <c r="J87" s="43">
        <v>0</v>
      </c>
      <c r="K87" s="43">
        <v>30</v>
      </c>
      <c r="L87" s="44">
        <v>30</v>
      </c>
      <c r="M87" s="44">
        <v>0</v>
      </c>
    </row>
    <row r="88" spans="1:13" ht="10.050000000000001" x14ac:dyDescent="0.2">
      <c r="A88" s="42" t="s">
        <v>171</v>
      </c>
      <c r="B88" s="42" t="s">
        <v>111</v>
      </c>
      <c r="C88" s="42" t="s">
        <v>268</v>
      </c>
      <c r="D88" s="43">
        <v>77</v>
      </c>
      <c r="E88" s="43"/>
      <c r="F88" s="43">
        <v>0</v>
      </c>
      <c r="G88" s="43">
        <v>0</v>
      </c>
      <c r="H88" s="43"/>
      <c r="I88" s="43">
        <v>0</v>
      </c>
      <c r="J88" s="43">
        <v>0</v>
      </c>
      <c r="K88" s="43">
        <v>77</v>
      </c>
      <c r="L88" s="44">
        <v>77</v>
      </c>
      <c r="M88" s="44">
        <v>0</v>
      </c>
    </row>
    <row r="89" spans="1:13" ht="10.050000000000001" x14ac:dyDescent="0.2">
      <c r="A89" s="42" t="s">
        <v>171</v>
      </c>
      <c r="B89" s="42" t="s">
        <v>107</v>
      </c>
      <c r="C89" s="42" t="s">
        <v>269</v>
      </c>
      <c r="D89" s="43">
        <v>62</v>
      </c>
      <c r="E89" s="43">
        <v>400</v>
      </c>
      <c r="F89" s="43">
        <v>400</v>
      </c>
      <c r="G89" s="43">
        <v>0</v>
      </c>
      <c r="H89" s="43">
        <v>4</v>
      </c>
      <c r="I89" s="43">
        <v>4</v>
      </c>
      <c r="J89" s="43">
        <v>0</v>
      </c>
      <c r="K89" s="43">
        <v>458</v>
      </c>
      <c r="L89" s="44">
        <v>458</v>
      </c>
      <c r="M89" s="44">
        <v>0</v>
      </c>
    </row>
    <row r="90" spans="1:13" ht="10.050000000000001" x14ac:dyDescent="0.2">
      <c r="A90" s="42" t="s">
        <v>171</v>
      </c>
      <c r="B90" s="42" t="s">
        <v>114</v>
      </c>
      <c r="C90" s="42" t="s">
        <v>270</v>
      </c>
      <c r="D90" s="43">
        <v>42</v>
      </c>
      <c r="E90" s="43">
        <v>140</v>
      </c>
      <c r="F90" s="43">
        <v>140</v>
      </c>
      <c r="G90" s="43">
        <v>0</v>
      </c>
      <c r="H90" s="43"/>
      <c r="I90" s="43">
        <v>0</v>
      </c>
      <c r="J90" s="43">
        <v>0</v>
      </c>
      <c r="K90" s="43">
        <v>182</v>
      </c>
      <c r="L90" s="44">
        <v>182</v>
      </c>
      <c r="M90" s="44">
        <v>0</v>
      </c>
    </row>
    <row r="91" spans="1:13" ht="10.050000000000001" x14ac:dyDescent="0.2">
      <c r="A91" s="42" t="s">
        <v>172</v>
      </c>
      <c r="B91" s="42" t="s">
        <v>173</v>
      </c>
      <c r="C91" s="42" t="s">
        <v>271</v>
      </c>
      <c r="D91" s="43">
        <v>6</v>
      </c>
      <c r="E91" s="43"/>
      <c r="F91" s="43">
        <v>0</v>
      </c>
      <c r="G91" s="43">
        <v>0</v>
      </c>
      <c r="H91" s="43"/>
      <c r="I91" s="43">
        <v>0</v>
      </c>
      <c r="J91" s="43">
        <v>0</v>
      </c>
      <c r="K91" s="43">
        <v>6</v>
      </c>
      <c r="L91" s="44">
        <v>6</v>
      </c>
      <c r="M91" s="44">
        <v>0</v>
      </c>
    </row>
    <row r="92" spans="1:13" ht="10.050000000000001" x14ac:dyDescent="0.2">
      <c r="A92" s="42" t="s">
        <v>174</v>
      </c>
      <c r="B92" s="42" t="s">
        <v>175</v>
      </c>
      <c r="C92" s="42" t="s">
        <v>272</v>
      </c>
      <c r="D92" s="43">
        <v>271</v>
      </c>
      <c r="E92" s="43">
        <v>500</v>
      </c>
      <c r="F92" s="43">
        <v>500</v>
      </c>
      <c r="G92" s="43">
        <v>0</v>
      </c>
      <c r="H92" s="43">
        <v>10</v>
      </c>
      <c r="I92" s="43">
        <v>10</v>
      </c>
      <c r="J92" s="43">
        <v>0</v>
      </c>
      <c r="K92" s="43">
        <v>761</v>
      </c>
      <c r="L92" s="44">
        <v>761</v>
      </c>
      <c r="M92" s="44">
        <v>0</v>
      </c>
    </row>
    <row r="93" spans="1:13" ht="10.050000000000001" x14ac:dyDescent="0.2">
      <c r="A93" s="42" t="s">
        <v>174</v>
      </c>
      <c r="B93" s="42" t="s">
        <v>176</v>
      </c>
      <c r="C93" s="42" t="s">
        <v>273</v>
      </c>
      <c r="D93" s="43">
        <v>224</v>
      </c>
      <c r="E93" s="43">
        <v>200</v>
      </c>
      <c r="F93" s="43">
        <v>200</v>
      </c>
      <c r="G93" s="43">
        <v>0</v>
      </c>
      <c r="H93" s="43"/>
      <c r="I93" s="43">
        <v>0</v>
      </c>
      <c r="J93" s="43">
        <v>0</v>
      </c>
      <c r="K93" s="43">
        <v>424</v>
      </c>
      <c r="L93" s="44">
        <v>424</v>
      </c>
      <c r="M93" s="44">
        <v>0</v>
      </c>
    </row>
    <row r="94" spans="1:13" ht="10.050000000000001" x14ac:dyDescent="0.2">
      <c r="A94" s="42" t="s">
        <v>174</v>
      </c>
      <c r="B94" s="42" t="s">
        <v>127</v>
      </c>
      <c r="C94" s="42" t="s">
        <v>274</v>
      </c>
      <c r="D94" s="43">
        <v>16</v>
      </c>
      <c r="E94" s="43">
        <v>100</v>
      </c>
      <c r="F94" s="43">
        <v>100</v>
      </c>
      <c r="G94" s="43">
        <v>0</v>
      </c>
      <c r="H94" s="43"/>
      <c r="I94" s="43">
        <v>0</v>
      </c>
      <c r="J94" s="43">
        <v>0</v>
      </c>
      <c r="K94" s="43">
        <v>116</v>
      </c>
      <c r="L94" s="44">
        <v>116</v>
      </c>
      <c r="M94" s="44">
        <v>0</v>
      </c>
    </row>
    <row r="95" spans="1:13" ht="10.050000000000001" x14ac:dyDescent="0.2">
      <c r="A95" s="42" t="s">
        <v>177</v>
      </c>
      <c r="B95" s="42" t="s">
        <v>109</v>
      </c>
      <c r="C95" s="42" t="s">
        <v>275</v>
      </c>
      <c r="D95" s="43">
        <v>100</v>
      </c>
      <c r="E95" s="43"/>
      <c r="F95" s="43">
        <v>0</v>
      </c>
      <c r="G95" s="43">
        <v>0</v>
      </c>
      <c r="H95" s="43"/>
      <c r="I95" s="43">
        <v>0</v>
      </c>
      <c r="J95" s="43">
        <v>0</v>
      </c>
      <c r="K95" s="43">
        <v>100</v>
      </c>
      <c r="L95" s="44">
        <v>100</v>
      </c>
      <c r="M95" s="44">
        <v>0</v>
      </c>
    </row>
    <row r="96" spans="1:13" ht="10.050000000000001" x14ac:dyDescent="0.2">
      <c r="A96" s="42" t="s">
        <v>178</v>
      </c>
      <c r="B96" s="42" t="s">
        <v>125</v>
      </c>
      <c r="C96" s="42" t="s">
        <v>276</v>
      </c>
      <c r="D96" s="43">
        <v>-2</v>
      </c>
      <c r="E96" s="43"/>
      <c r="F96" s="43">
        <v>0</v>
      </c>
      <c r="G96" s="43">
        <v>0</v>
      </c>
      <c r="H96" s="43"/>
      <c r="I96" s="43">
        <v>0</v>
      </c>
      <c r="J96" s="43">
        <v>0</v>
      </c>
      <c r="K96" s="43">
        <v>-2</v>
      </c>
      <c r="L96" s="44">
        <v>-2</v>
      </c>
      <c r="M96" s="44">
        <v>0</v>
      </c>
    </row>
    <row r="97" spans="1:13" ht="10.050000000000001" x14ac:dyDescent="0.2">
      <c r="A97" s="42" t="s">
        <v>179</v>
      </c>
      <c r="B97" s="42" t="s">
        <v>114</v>
      </c>
      <c r="C97" s="42" t="s">
        <v>277</v>
      </c>
      <c r="D97" s="43">
        <v>-22</v>
      </c>
      <c r="E97" s="43"/>
      <c r="F97" s="43">
        <v>0</v>
      </c>
      <c r="G97" s="43">
        <v>0</v>
      </c>
      <c r="H97" s="43"/>
      <c r="I97" s="43">
        <v>0</v>
      </c>
      <c r="J97" s="43">
        <v>0</v>
      </c>
      <c r="K97" s="43">
        <v>-22</v>
      </c>
      <c r="L97" s="44">
        <v>-22</v>
      </c>
      <c r="M97" s="44">
        <v>0</v>
      </c>
    </row>
    <row r="98" spans="1:13" ht="10.050000000000001" x14ac:dyDescent="0.2">
      <c r="A98" s="42" t="s">
        <v>180</v>
      </c>
      <c r="B98" s="42" t="s">
        <v>113</v>
      </c>
      <c r="C98" s="42" t="s">
        <v>278</v>
      </c>
      <c r="D98" s="43">
        <v>467</v>
      </c>
      <c r="E98" s="43"/>
      <c r="F98" s="43">
        <v>0</v>
      </c>
      <c r="G98" s="43">
        <v>0</v>
      </c>
      <c r="H98" s="43"/>
      <c r="I98" s="43">
        <v>0</v>
      </c>
      <c r="J98" s="43">
        <v>0</v>
      </c>
      <c r="K98" s="43">
        <v>467</v>
      </c>
      <c r="L98" s="44">
        <v>467</v>
      </c>
      <c r="M98" s="44">
        <v>0</v>
      </c>
    </row>
    <row r="99" spans="1:13" ht="10.050000000000001" x14ac:dyDescent="0.2">
      <c r="A99" s="42" t="s">
        <v>180</v>
      </c>
      <c r="B99" s="42" t="s">
        <v>107</v>
      </c>
      <c r="C99" s="42" t="s">
        <v>279</v>
      </c>
      <c r="D99" s="43">
        <v>520</v>
      </c>
      <c r="E99" s="43"/>
      <c r="F99" s="43">
        <v>0</v>
      </c>
      <c r="G99" s="43">
        <v>0</v>
      </c>
      <c r="H99" s="43"/>
      <c r="I99" s="43">
        <v>0</v>
      </c>
      <c r="J99" s="43">
        <v>0</v>
      </c>
      <c r="K99" s="43">
        <v>520</v>
      </c>
      <c r="L99" s="44">
        <v>520</v>
      </c>
      <c r="M99" s="44">
        <v>0</v>
      </c>
    </row>
    <row r="100" spans="1:13" ht="10.050000000000001" x14ac:dyDescent="0.2">
      <c r="A100" s="42" t="s">
        <v>180</v>
      </c>
      <c r="B100" s="42" t="s">
        <v>114</v>
      </c>
      <c r="C100" s="42" t="s">
        <v>280</v>
      </c>
      <c r="D100" s="43">
        <v>870</v>
      </c>
      <c r="E100" s="43"/>
      <c r="F100" s="43">
        <v>0</v>
      </c>
      <c r="G100" s="43">
        <v>0</v>
      </c>
      <c r="H100" s="43">
        <v>20</v>
      </c>
      <c r="I100" s="43">
        <v>20</v>
      </c>
      <c r="J100" s="43">
        <v>0</v>
      </c>
      <c r="K100" s="43">
        <v>850</v>
      </c>
      <c r="L100" s="44">
        <v>850</v>
      </c>
      <c r="M100" s="44">
        <v>0</v>
      </c>
    </row>
    <row r="101" spans="1:13" ht="10.050000000000001" x14ac:dyDescent="0.2">
      <c r="A101" s="42" t="s">
        <v>181</v>
      </c>
      <c r="B101" s="42" t="s">
        <v>182</v>
      </c>
      <c r="C101" s="42" t="s">
        <v>281</v>
      </c>
      <c r="D101" s="43"/>
      <c r="E101" s="43">
        <v>200</v>
      </c>
      <c r="F101" s="43">
        <v>200</v>
      </c>
      <c r="G101" s="43">
        <v>0</v>
      </c>
      <c r="H101" s="43"/>
      <c r="I101" s="43">
        <v>0</v>
      </c>
      <c r="J101" s="43">
        <v>0</v>
      </c>
      <c r="K101" s="43">
        <v>200</v>
      </c>
      <c r="L101" s="44">
        <v>200</v>
      </c>
      <c r="M101" s="44">
        <v>0</v>
      </c>
    </row>
    <row r="102" spans="1:13" ht="10.050000000000001" x14ac:dyDescent="0.2">
      <c r="A102" s="42" t="s">
        <v>183</v>
      </c>
      <c r="B102" s="42" t="s">
        <v>184</v>
      </c>
      <c r="C102" s="42" t="s">
        <v>282</v>
      </c>
      <c r="D102" s="43"/>
      <c r="E102" s="43">
        <v>240</v>
      </c>
      <c r="F102" s="43">
        <v>240</v>
      </c>
      <c r="G102" s="43">
        <v>0</v>
      </c>
      <c r="H102" s="43">
        <v>142</v>
      </c>
      <c r="I102" s="43">
        <v>142</v>
      </c>
      <c r="J102" s="43">
        <v>0</v>
      </c>
      <c r="K102" s="43">
        <v>98</v>
      </c>
      <c r="L102" s="44">
        <v>98</v>
      </c>
      <c r="M102" s="44">
        <v>0</v>
      </c>
    </row>
    <row r="103" spans="1:13" ht="10.050000000000001" x14ac:dyDescent="0.2">
      <c r="A103" s="42" t="s">
        <v>185</v>
      </c>
      <c r="B103" s="42" t="s">
        <v>186</v>
      </c>
      <c r="C103" s="42" t="s">
        <v>283</v>
      </c>
      <c r="D103" s="43"/>
      <c r="E103" s="43">
        <v>1120</v>
      </c>
      <c r="F103" s="43">
        <v>1120</v>
      </c>
      <c r="G103" s="43">
        <v>0</v>
      </c>
      <c r="H103" s="43">
        <v>1095</v>
      </c>
      <c r="I103" s="43">
        <v>1095</v>
      </c>
      <c r="J103" s="43">
        <v>0</v>
      </c>
      <c r="K103" s="43">
        <v>25</v>
      </c>
      <c r="L103" s="44">
        <v>25</v>
      </c>
      <c r="M103" s="44">
        <v>0</v>
      </c>
    </row>
    <row r="104" spans="1:13" ht="10.050000000000001" x14ac:dyDescent="0.2">
      <c r="A104" s="42" t="s">
        <v>187</v>
      </c>
      <c r="B104" s="42" t="s">
        <v>186</v>
      </c>
      <c r="C104" s="42" t="s">
        <v>284</v>
      </c>
      <c r="D104" s="43"/>
      <c r="E104" s="43"/>
      <c r="F104" s="43">
        <v>0</v>
      </c>
      <c r="G104" s="43">
        <v>0</v>
      </c>
      <c r="H104" s="43">
        <v>90</v>
      </c>
      <c r="I104" s="43">
        <v>90</v>
      </c>
      <c r="J104" s="43">
        <v>0</v>
      </c>
      <c r="K104" s="43">
        <v>-90</v>
      </c>
      <c r="L104" s="44">
        <v>-90</v>
      </c>
      <c r="M104" s="44">
        <v>0</v>
      </c>
    </row>
    <row r="105" spans="1:13" x14ac:dyDescent="0.3">
      <c r="A105" s="45"/>
      <c r="B105" s="45"/>
      <c r="C105" s="45"/>
      <c r="D105" s="46">
        <v>10918</v>
      </c>
      <c r="E105" s="45">
        <v>6360</v>
      </c>
      <c r="F105" s="47">
        <v>6360</v>
      </c>
      <c r="G105" s="47">
        <v>0</v>
      </c>
      <c r="H105" s="45">
        <v>2751</v>
      </c>
      <c r="I105" s="45">
        <v>2751</v>
      </c>
      <c r="J105" s="45">
        <v>0</v>
      </c>
      <c r="K105" s="45">
        <v>14527</v>
      </c>
      <c r="L105" s="45"/>
      <c r="M105" s="45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40"/>
  <sheetViews>
    <sheetView topLeftCell="A10" workbookViewId="0">
      <selection activeCell="H18" sqref="H18"/>
    </sheetView>
  </sheetViews>
  <sheetFormatPr defaultColWidth="8.77734375" defaultRowHeight="10.199999999999999" x14ac:dyDescent="0.3"/>
  <cols>
    <col min="1" max="1" width="26.21875" style="23" bestFit="1" customWidth="1"/>
    <col min="2" max="3" width="7.77734375" style="23" bestFit="1" customWidth="1"/>
    <col min="4" max="4" width="8.77734375" style="23" bestFit="1" customWidth="1"/>
    <col min="5" max="5" width="7.77734375" style="25" bestFit="1" customWidth="1"/>
    <col min="6" max="6" width="36.77734375" style="25" bestFit="1" customWidth="1"/>
    <col min="7" max="7" width="10.77734375" style="24" customWidth="1"/>
    <col min="8" max="8" width="36.33203125" style="22" bestFit="1" customWidth="1"/>
    <col min="9" max="9" width="20.77734375" style="22" bestFit="1" customWidth="1"/>
    <col min="10" max="10" width="13.6640625" style="22" bestFit="1" customWidth="1"/>
    <col min="11" max="11" width="14.88671875" style="22" bestFit="1" customWidth="1"/>
    <col min="12" max="12" width="20" style="22" bestFit="1" customWidth="1"/>
    <col min="13" max="15" width="8.77734375" style="22"/>
    <col min="16" max="16" width="7.33203125" style="22" bestFit="1" customWidth="1"/>
    <col min="17" max="16384" width="8.77734375" style="22"/>
  </cols>
  <sheetData>
    <row r="1" spans="1:12" ht="20.399999999999999" x14ac:dyDescent="0.3">
      <c r="A1" s="21" t="s">
        <v>25</v>
      </c>
      <c r="B1" s="20" t="s">
        <v>20</v>
      </c>
      <c r="C1" s="20" t="s">
        <v>21</v>
      </c>
      <c r="D1" s="20" t="s">
        <v>22</v>
      </c>
      <c r="E1" s="20" t="s">
        <v>23</v>
      </c>
      <c r="F1" s="21" t="s">
        <v>26</v>
      </c>
      <c r="H1" s="35" t="s">
        <v>27</v>
      </c>
      <c r="I1" s="22" t="s">
        <v>28</v>
      </c>
      <c r="J1" s="22" t="s">
        <v>29</v>
      </c>
      <c r="K1" s="22" t="s">
        <v>30</v>
      </c>
      <c r="L1" s="22" t="s">
        <v>31</v>
      </c>
    </row>
    <row r="2" spans="1:12" x14ac:dyDescent="0.3">
      <c r="A2" s="26" t="s">
        <v>188</v>
      </c>
      <c r="B2" s="27">
        <v>136</v>
      </c>
      <c r="C2" s="27">
        <v>0</v>
      </c>
      <c r="D2" s="27">
        <v>0</v>
      </c>
      <c r="E2" s="27">
        <v>136</v>
      </c>
      <c r="F2" s="34" t="s">
        <v>56</v>
      </c>
      <c r="H2" s="22" t="s">
        <v>289</v>
      </c>
      <c r="I2" s="36">
        <v>170</v>
      </c>
      <c r="J2" s="36">
        <v>200</v>
      </c>
      <c r="K2" s="36">
        <v>40</v>
      </c>
      <c r="L2" s="36">
        <v>330</v>
      </c>
    </row>
    <row r="3" spans="1:12" x14ac:dyDescent="0.3">
      <c r="A3" s="26" t="s">
        <v>189</v>
      </c>
      <c r="B3" s="27">
        <v>25</v>
      </c>
      <c r="C3" s="27">
        <v>0</v>
      </c>
      <c r="D3" s="27">
        <v>0</v>
      </c>
      <c r="E3" s="27">
        <v>25</v>
      </c>
      <c r="F3" s="34" t="s">
        <v>91</v>
      </c>
      <c r="H3" s="22" t="s">
        <v>54</v>
      </c>
      <c r="I3" s="36">
        <v>98</v>
      </c>
      <c r="J3" s="36">
        <v>0</v>
      </c>
      <c r="K3" s="36">
        <v>20</v>
      </c>
      <c r="L3" s="36">
        <v>78</v>
      </c>
    </row>
    <row r="4" spans="1:12" x14ac:dyDescent="0.3">
      <c r="A4" s="26" t="s">
        <v>190</v>
      </c>
      <c r="B4" s="27">
        <v>69</v>
      </c>
      <c r="C4" s="27">
        <v>0</v>
      </c>
      <c r="D4" s="27">
        <v>0</v>
      </c>
      <c r="E4" s="27">
        <v>69</v>
      </c>
      <c r="F4" s="34" t="s">
        <v>309</v>
      </c>
      <c r="H4" s="22" t="s">
        <v>52</v>
      </c>
      <c r="I4" s="36">
        <v>61</v>
      </c>
      <c r="J4" s="36">
        <v>0</v>
      </c>
      <c r="K4" s="36">
        <v>20</v>
      </c>
      <c r="L4" s="36">
        <v>41</v>
      </c>
    </row>
    <row r="5" spans="1:12" x14ac:dyDescent="0.3">
      <c r="A5" s="26" t="s">
        <v>322</v>
      </c>
      <c r="B5" s="27">
        <v>0</v>
      </c>
      <c r="C5" s="27">
        <v>20</v>
      </c>
      <c r="D5" s="27">
        <v>15</v>
      </c>
      <c r="E5" s="27">
        <v>5</v>
      </c>
      <c r="F5" s="34" t="s">
        <v>88</v>
      </c>
      <c r="H5" s="22" t="s">
        <v>33</v>
      </c>
      <c r="I5" s="36">
        <v>467</v>
      </c>
      <c r="J5" s="36">
        <v>0</v>
      </c>
      <c r="K5" s="36">
        <v>0</v>
      </c>
      <c r="L5" s="36">
        <v>467</v>
      </c>
    </row>
    <row r="6" spans="1:12" x14ac:dyDescent="0.3">
      <c r="A6" s="26" t="s">
        <v>191</v>
      </c>
      <c r="B6" s="27">
        <v>-1</v>
      </c>
      <c r="C6" s="27">
        <v>0</v>
      </c>
      <c r="D6" s="27">
        <v>0</v>
      </c>
      <c r="E6" s="27">
        <v>-1</v>
      </c>
      <c r="F6" s="34" t="s">
        <v>310</v>
      </c>
      <c r="H6" s="22" t="s">
        <v>306</v>
      </c>
      <c r="I6" s="36">
        <v>520</v>
      </c>
      <c r="J6" s="36">
        <v>0</v>
      </c>
      <c r="K6" s="36">
        <v>0</v>
      </c>
      <c r="L6" s="36">
        <v>520</v>
      </c>
    </row>
    <row r="7" spans="1:12" x14ac:dyDescent="0.3">
      <c r="A7" s="26" t="s">
        <v>192</v>
      </c>
      <c r="B7" s="27">
        <v>105</v>
      </c>
      <c r="C7" s="27">
        <v>0</v>
      </c>
      <c r="D7" s="27">
        <v>0</v>
      </c>
      <c r="E7" s="27">
        <v>105</v>
      </c>
      <c r="F7" s="34" t="s">
        <v>311</v>
      </c>
      <c r="H7" s="22" t="s">
        <v>34</v>
      </c>
      <c r="I7" s="36">
        <v>870</v>
      </c>
      <c r="J7" s="36">
        <v>0</v>
      </c>
      <c r="K7" s="36">
        <v>20</v>
      </c>
      <c r="L7" s="36">
        <v>850</v>
      </c>
    </row>
    <row r="8" spans="1:12" x14ac:dyDescent="0.3">
      <c r="A8" s="26" t="s">
        <v>193</v>
      </c>
      <c r="B8" s="27">
        <v>-22</v>
      </c>
      <c r="C8" s="27">
        <v>0</v>
      </c>
      <c r="D8" s="27">
        <v>0</v>
      </c>
      <c r="E8" s="27">
        <v>-22</v>
      </c>
      <c r="F8" s="34" t="s">
        <v>285</v>
      </c>
      <c r="H8" s="22" t="s">
        <v>291</v>
      </c>
      <c r="I8" s="36">
        <v>-2</v>
      </c>
      <c r="J8" s="36">
        <v>0</v>
      </c>
      <c r="K8" s="36">
        <v>0</v>
      </c>
      <c r="L8" s="36">
        <v>-2</v>
      </c>
    </row>
    <row r="9" spans="1:12" x14ac:dyDescent="0.3">
      <c r="A9" s="26" t="s">
        <v>194</v>
      </c>
      <c r="B9" s="27">
        <v>21</v>
      </c>
      <c r="C9" s="27">
        <v>0</v>
      </c>
      <c r="D9" s="27">
        <v>16</v>
      </c>
      <c r="E9" s="27">
        <v>5</v>
      </c>
      <c r="F9" s="34" t="s">
        <v>93</v>
      </c>
      <c r="H9" s="22" t="s">
        <v>35</v>
      </c>
      <c r="I9" s="36">
        <v>254</v>
      </c>
      <c r="J9" s="36">
        <v>0</v>
      </c>
      <c r="K9" s="36">
        <v>0</v>
      </c>
      <c r="L9" s="36">
        <v>254</v>
      </c>
    </row>
    <row r="10" spans="1:12" x14ac:dyDescent="0.3">
      <c r="A10" s="26" t="s">
        <v>195</v>
      </c>
      <c r="B10" s="27">
        <v>11</v>
      </c>
      <c r="C10" s="27">
        <v>50</v>
      </c>
      <c r="D10" s="27">
        <v>9</v>
      </c>
      <c r="E10" s="27">
        <v>52</v>
      </c>
      <c r="F10" s="34" t="s">
        <v>78</v>
      </c>
      <c r="H10" s="22" t="s">
        <v>290</v>
      </c>
      <c r="I10" s="36">
        <v>643</v>
      </c>
      <c r="J10" s="36">
        <v>0</v>
      </c>
      <c r="K10" s="36">
        <v>0</v>
      </c>
      <c r="L10" s="36">
        <v>643</v>
      </c>
    </row>
    <row r="11" spans="1:12" x14ac:dyDescent="0.3">
      <c r="A11" s="26" t="s">
        <v>196</v>
      </c>
      <c r="B11" s="27">
        <v>21</v>
      </c>
      <c r="C11" s="27">
        <v>0</v>
      </c>
      <c r="D11" s="27">
        <v>0</v>
      </c>
      <c r="E11" s="27">
        <v>21</v>
      </c>
      <c r="F11" s="34" t="s">
        <v>59</v>
      </c>
      <c r="H11" s="22" t="s">
        <v>36</v>
      </c>
      <c r="I11" s="36">
        <v>276</v>
      </c>
      <c r="J11" s="36">
        <v>0</v>
      </c>
      <c r="K11" s="36">
        <v>0</v>
      </c>
      <c r="L11" s="36">
        <v>276</v>
      </c>
    </row>
    <row r="12" spans="1:12" x14ac:dyDescent="0.3">
      <c r="A12" s="26" t="s">
        <v>197</v>
      </c>
      <c r="B12" s="27">
        <v>84</v>
      </c>
      <c r="C12" s="27">
        <v>0</v>
      </c>
      <c r="D12" s="27">
        <v>0</v>
      </c>
      <c r="E12" s="27">
        <v>84</v>
      </c>
      <c r="F12" s="34" t="s">
        <v>286</v>
      </c>
      <c r="H12" s="22" t="s">
        <v>65</v>
      </c>
      <c r="I12" s="36">
        <v>32</v>
      </c>
      <c r="J12" s="36">
        <v>0</v>
      </c>
      <c r="K12" s="36">
        <v>0</v>
      </c>
      <c r="L12" s="36">
        <v>32</v>
      </c>
    </row>
    <row r="13" spans="1:12" x14ac:dyDescent="0.3">
      <c r="A13" s="26" t="s">
        <v>198</v>
      </c>
      <c r="B13" s="27">
        <v>7</v>
      </c>
      <c r="C13" s="27">
        <v>0</v>
      </c>
      <c r="D13" s="27">
        <v>0</v>
      </c>
      <c r="E13" s="27">
        <v>7</v>
      </c>
      <c r="F13" s="34" t="s">
        <v>287</v>
      </c>
      <c r="H13" s="22" t="s">
        <v>68</v>
      </c>
      <c r="I13" s="36">
        <v>7</v>
      </c>
      <c r="J13" s="36">
        <v>1350</v>
      </c>
      <c r="K13" s="36">
        <v>180</v>
      </c>
      <c r="L13" s="36">
        <v>1177</v>
      </c>
    </row>
    <row r="14" spans="1:12" x14ac:dyDescent="0.3">
      <c r="A14" s="26" t="s">
        <v>199</v>
      </c>
      <c r="B14" s="27">
        <v>163</v>
      </c>
      <c r="C14" s="27">
        <v>0</v>
      </c>
      <c r="D14" s="27">
        <v>5</v>
      </c>
      <c r="E14" s="27">
        <v>158</v>
      </c>
      <c r="F14" s="34" t="s">
        <v>288</v>
      </c>
      <c r="H14" s="22" t="s">
        <v>67</v>
      </c>
      <c r="I14" s="36">
        <v>6</v>
      </c>
      <c r="J14" s="36">
        <v>10</v>
      </c>
      <c r="K14" s="36">
        <v>5</v>
      </c>
      <c r="L14" s="36">
        <v>11</v>
      </c>
    </row>
    <row r="15" spans="1:12" x14ac:dyDescent="0.3">
      <c r="A15" s="26" t="s">
        <v>200</v>
      </c>
      <c r="B15" s="27">
        <v>170</v>
      </c>
      <c r="C15" s="27">
        <v>200</v>
      </c>
      <c r="D15" s="27">
        <v>40</v>
      </c>
      <c r="E15" s="27">
        <v>330</v>
      </c>
      <c r="F15" s="34" t="s">
        <v>289</v>
      </c>
      <c r="H15" s="22" t="s">
        <v>70</v>
      </c>
      <c r="I15" s="36">
        <v>69</v>
      </c>
      <c r="J15" s="36">
        <v>500</v>
      </c>
      <c r="K15" s="36">
        <v>100</v>
      </c>
      <c r="L15" s="36">
        <v>469</v>
      </c>
    </row>
    <row r="16" spans="1:12" x14ac:dyDescent="0.3">
      <c r="A16" s="26" t="s">
        <v>201</v>
      </c>
      <c r="B16" s="27">
        <v>98</v>
      </c>
      <c r="C16" s="27">
        <v>0</v>
      </c>
      <c r="D16" s="27">
        <v>20</v>
      </c>
      <c r="E16" s="27">
        <v>78</v>
      </c>
      <c r="F16" s="34" t="s">
        <v>54</v>
      </c>
      <c r="H16" s="22" t="s">
        <v>69</v>
      </c>
      <c r="I16" s="36">
        <v>3</v>
      </c>
      <c r="J16" s="36">
        <v>20</v>
      </c>
      <c r="K16" s="36">
        <v>20</v>
      </c>
      <c r="L16" s="36">
        <v>3</v>
      </c>
    </row>
    <row r="17" spans="1:12" x14ac:dyDescent="0.3">
      <c r="A17" s="26" t="s">
        <v>202</v>
      </c>
      <c r="B17" s="27">
        <v>61</v>
      </c>
      <c r="C17" s="27">
        <v>0</v>
      </c>
      <c r="D17" s="27">
        <v>20</v>
      </c>
      <c r="E17" s="27">
        <v>41</v>
      </c>
      <c r="F17" s="34" t="s">
        <v>52</v>
      </c>
      <c r="H17" s="22" t="s">
        <v>292</v>
      </c>
      <c r="I17" s="36">
        <v>51</v>
      </c>
      <c r="J17" s="36">
        <v>0</v>
      </c>
      <c r="K17" s="36">
        <v>10</v>
      </c>
      <c r="L17" s="36">
        <v>41</v>
      </c>
    </row>
    <row r="18" spans="1:12" x14ac:dyDescent="0.3">
      <c r="A18" s="26" t="s">
        <v>203</v>
      </c>
      <c r="B18" s="27">
        <v>254</v>
      </c>
      <c r="C18" s="27">
        <v>0</v>
      </c>
      <c r="D18" s="27">
        <v>0</v>
      </c>
      <c r="E18" s="27">
        <v>254</v>
      </c>
      <c r="F18" s="34" t="s">
        <v>35</v>
      </c>
      <c r="H18" s="22" t="s">
        <v>37</v>
      </c>
      <c r="I18" s="36">
        <v>62</v>
      </c>
      <c r="J18" s="36">
        <v>500</v>
      </c>
      <c r="K18" s="36">
        <v>15</v>
      </c>
      <c r="L18" s="36">
        <v>547</v>
      </c>
    </row>
    <row r="19" spans="1:12" x14ac:dyDescent="0.3">
      <c r="A19" s="26" t="s">
        <v>204</v>
      </c>
      <c r="B19" s="27">
        <v>643</v>
      </c>
      <c r="C19" s="27">
        <v>0</v>
      </c>
      <c r="D19" s="27">
        <v>0</v>
      </c>
      <c r="E19" s="27">
        <v>643</v>
      </c>
      <c r="F19" s="34" t="s">
        <v>290</v>
      </c>
      <c r="H19" s="22" t="s">
        <v>38</v>
      </c>
      <c r="I19" s="36">
        <v>87</v>
      </c>
      <c r="J19" s="36">
        <v>300</v>
      </c>
      <c r="K19" s="36">
        <v>0</v>
      </c>
      <c r="L19" s="36">
        <v>387</v>
      </c>
    </row>
    <row r="20" spans="1:12" x14ac:dyDescent="0.3">
      <c r="A20" s="26" t="s">
        <v>205</v>
      </c>
      <c r="B20" s="27">
        <v>276</v>
      </c>
      <c r="C20" s="27">
        <v>0</v>
      </c>
      <c r="D20" s="27">
        <v>0</v>
      </c>
      <c r="E20" s="27">
        <v>276</v>
      </c>
      <c r="F20" s="34" t="s">
        <v>36</v>
      </c>
      <c r="H20" s="22" t="s">
        <v>53</v>
      </c>
      <c r="I20" s="36">
        <v>-16</v>
      </c>
      <c r="J20" s="36">
        <v>0</v>
      </c>
      <c r="K20" s="36">
        <v>0</v>
      </c>
      <c r="L20" s="36">
        <v>-16</v>
      </c>
    </row>
    <row r="21" spans="1:12" x14ac:dyDescent="0.3">
      <c r="A21" s="26" t="s">
        <v>206</v>
      </c>
      <c r="B21" s="27">
        <v>-2</v>
      </c>
      <c r="C21" s="27">
        <v>0</v>
      </c>
      <c r="D21" s="27">
        <v>0</v>
      </c>
      <c r="E21" s="27">
        <v>-2</v>
      </c>
      <c r="F21" s="34" t="s">
        <v>291</v>
      </c>
      <c r="H21" s="22" t="s">
        <v>312</v>
      </c>
      <c r="I21" s="36">
        <v>80</v>
      </c>
      <c r="J21" s="36">
        <v>50</v>
      </c>
      <c r="K21" s="36">
        <v>10</v>
      </c>
      <c r="L21" s="36">
        <v>120</v>
      </c>
    </row>
    <row r="22" spans="1:12" x14ac:dyDescent="0.3">
      <c r="A22" s="26" t="s">
        <v>207</v>
      </c>
      <c r="B22" s="27">
        <v>32</v>
      </c>
      <c r="C22" s="27">
        <v>0</v>
      </c>
      <c r="D22" s="27">
        <v>0</v>
      </c>
      <c r="E22" s="27">
        <v>32</v>
      </c>
      <c r="F22" s="34" t="s">
        <v>65</v>
      </c>
      <c r="H22" s="22" t="s">
        <v>294</v>
      </c>
      <c r="I22" s="36">
        <v>205</v>
      </c>
      <c r="J22" s="36">
        <v>0</v>
      </c>
      <c r="K22" s="36">
        <v>0</v>
      </c>
      <c r="L22" s="36">
        <v>205</v>
      </c>
    </row>
    <row r="23" spans="1:12" x14ac:dyDescent="0.3">
      <c r="A23" s="26" t="s">
        <v>208</v>
      </c>
      <c r="B23" s="27">
        <v>7</v>
      </c>
      <c r="C23" s="27">
        <v>1350</v>
      </c>
      <c r="D23" s="27">
        <v>180</v>
      </c>
      <c r="E23" s="27">
        <v>1177</v>
      </c>
      <c r="F23" s="34" t="s">
        <v>68</v>
      </c>
      <c r="H23" s="22" t="s">
        <v>39</v>
      </c>
      <c r="I23" s="36">
        <v>26</v>
      </c>
      <c r="J23" s="36">
        <v>0</v>
      </c>
      <c r="K23" s="36">
        <v>0</v>
      </c>
      <c r="L23" s="36">
        <v>26</v>
      </c>
    </row>
    <row r="24" spans="1:12" x14ac:dyDescent="0.3">
      <c r="A24" s="26" t="s">
        <v>209</v>
      </c>
      <c r="B24" s="27">
        <v>69</v>
      </c>
      <c r="C24" s="27">
        <v>500</v>
      </c>
      <c r="D24" s="27">
        <v>100</v>
      </c>
      <c r="E24" s="27">
        <v>469</v>
      </c>
      <c r="F24" s="34" t="s">
        <v>70</v>
      </c>
      <c r="H24" s="22" t="s">
        <v>295</v>
      </c>
      <c r="I24" s="36">
        <v>251</v>
      </c>
      <c r="J24" s="36">
        <v>0</v>
      </c>
      <c r="K24" s="36">
        <v>0</v>
      </c>
      <c r="L24" s="36">
        <v>251</v>
      </c>
    </row>
    <row r="25" spans="1:12" x14ac:dyDescent="0.3">
      <c r="A25" s="26" t="s">
        <v>210</v>
      </c>
      <c r="B25" s="27">
        <v>51</v>
      </c>
      <c r="C25" s="27">
        <v>0</v>
      </c>
      <c r="D25" s="27">
        <v>10</v>
      </c>
      <c r="E25" s="27">
        <v>41</v>
      </c>
      <c r="F25" s="34" t="s">
        <v>292</v>
      </c>
      <c r="H25" s="22" t="s">
        <v>296</v>
      </c>
      <c r="I25" s="36">
        <v>75</v>
      </c>
      <c r="J25" s="36">
        <v>0</v>
      </c>
      <c r="K25" s="36">
        <v>0</v>
      </c>
      <c r="L25" s="36">
        <v>75</v>
      </c>
    </row>
    <row r="26" spans="1:12" x14ac:dyDescent="0.3">
      <c r="A26" s="26" t="s">
        <v>211</v>
      </c>
      <c r="B26" s="27">
        <v>6</v>
      </c>
      <c r="C26" s="27">
        <v>10</v>
      </c>
      <c r="D26" s="27">
        <v>5</v>
      </c>
      <c r="E26" s="27">
        <v>11</v>
      </c>
      <c r="F26" s="34" t="s">
        <v>67</v>
      </c>
      <c r="H26" s="22" t="s">
        <v>73</v>
      </c>
      <c r="I26" s="36">
        <v>194</v>
      </c>
      <c r="J26" s="36">
        <v>0</v>
      </c>
      <c r="K26" s="36">
        <v>0</v>
      </c>
      <c r="L26" s="36">
        <v>194</v>
      </c>
    </row>
    <row r="27" spans="1:12" x14ac:dyDescent="0.3">
      <c r="A27" s="26" t="s">
        <v>212</v>
      </c>
      <c r="B27" s="27">
        <v>3</v>
      </c>
      <c r="C27" s="27">
        <v>20</v>
      </c>
      <c r="D27" s="27">
        <v>20</v>
      </c>
      <c r="E27" s="27">
        <v>3</v>
      </c>
      <c r="F27" s="34" t="s">
        <v>69</v>
      </c>
      <c r="H27" s="22" t="s">
        <v>72</v>
      </c>
      <c r="I27" s="36">
        <v>27</v>
      </c>
      <c r="J27" s="36">
        <v>0</v>
      </c>
      <c r="K27" s="36">
        <v>0</v>
      </c>
      <c r="L27" s="36">
        <v>27</v>
      </c>
    </row>
    <row r="28" spans="1:12" x14ac:dyDescent="0.3">
      <c r="A28" s="26" t="s">
        <v>213</v>
      </c>
      <c r="B28" s="27">
        <v>62</v>
      </c>
      <c r="C28" s="27">
        <v>500</v>
      </c>
      <c r="D28" s="27">
        <v>15</v>
      </c>
      <c r="E28" s="27">
        <v>547</v>
      </c>
      <c r="F28" s="34" t="s">
        <v>37</v>
      </c>
      <c r="H28" s="22" t="s">
        <v>74</v>
      </c>
      <c r="I28" s="36">
        <v>62</v>
      </c>
      <c r="J28" s="36">
        <v>0</v>
      </c>
      <c r="K28" s="36">
        <v>0</v>
      </c>
      <c r="L28" s="36">
        <v>62</v>
      </c>
    </row>
    <row r="29" spans="1:12" x14ac:dyDescent="0.3">
      <c r="A29" s="26" t="s">
        <v>214</v>
      </c>
      <c r="B29" s="27">
        <v>87</v>
      </c>
      <c r="C29" s="27">
        <v>300</v>
      </c>
      <c r="D29" s="27">
        <v>0</v>
      </c>
      <c r="E29" s="27">
        <v>387</v>
      </c>
      <c r="F29" s="34" t="s">
        <v>38</v>
      </c>
      <c r="H29" s="22" t="s">
        <v>55</v>
      </c>
      <c r="I29" s="36">
        <v>32</v>
      </c>
      <c r="J29" s="36">
        <v>0</v>
      </c>
      <c r="K29" s="36">
        <v>20</v>
      </c>
      <c r="L29" s="36">
        <v>12</v>
      </c>
    </row>
    <row r="30" spans="1:12" x14ac:dyDescent="0.3">
      <c r="A30" s="28" t="s">
        <v>215</v>
      </c>
      <c r="B30" s="27">
        <v>-20</v>
      </c>
      <c r="C30" s="27">
        <v>50</v>
      </c>
      <c r="D30" s="27">
        <v>10</v>
      </c>
      <c r="E30" s="27">
        <v>20</v>
      </c>
      <c r="F30" s="34" t="s">
        <v>312</v>
      </c>
      <c r="H30" s="22" t="s">
        <v>333</v>
      </c>
      <c r="I30" s="36">
        <v>55</v>
      </c>
      <c r="J30" s="36">
        <v>0</v>
      </c>
      <c r="K30" s="36">
        <v>50</v>
      </c>
      <c r="L30" s="36">
        <v>5</v>
      </c>
    </row>
    <row r="31" spans="1:12" x14ac:dyDescent="0.3">
      <c r="A31" s="26" t="s">
        <v>216</v>
      </c>
      <c r="B31" s="27">
        <v>-16</v>
      </c>
      <c r="C31" s="27">
        <v>0</v>
      </c>
      <c r="D31" s="27">
        <v>0</v>
      </c>
      <c r="E31" s="27">
        <v>-16</v>
      </c>
      <c r="F31" s="34" t="s">
        <v>53</v>
      </c>
      <c r="H31" s="22" t="s">
        <v>61</v>
      </c>
      <c r="I31" s="36">
        <v>73</v>
      </c>
      <c r="J31" s="36">
        <v>0</v>
      </c>
      <c r="K31" s="36">
        <v>0</v>
      </c>
      <c r="L31" s="36">
        <v>73</v>
      </c>
    </row>
    <row r="32" spans="1:12" x14ac:dyDescent="0.3">
      <c r="A32" s="26" t="s">
        <v>217</v>
      </c>
      <c r="B32" s="27">
        <v>73</v>
      </c>
      <c r="C32" s="27">
        <v>0</v>
      </c>
      <c r="D32" s="27">
        <v>10</v>
      </c>
      <c r="E32" s="27">
        <v>63</v>
      </c>
      <c r="F32" s="34" t="s">
        <v>293</v>
      </c>
      <c r="H32" s="22" t="s">
        <v>56</v>
      </c>
      <c r="I32" s="36">
        <v>136</v>
      </c>
      <c r="J32" s="36">
        <v>0</v>
      </c>
      <c r="K32" s="36">
        <v>0</v>
      </c>
      <c r="L32" s="36">
        <v>136</v>
      </c>
    </row>
    <row r="33" spans="1:12" x14ac:dyDescent="0.3">
      <c r="A33" s="26" t="s">
        <v>218</v>
      </c>
      <c r="B33" s="27">
        <v>268</v>
      </c>
      <c r="C33" s="27">
        <v>0</v>
      </c>
      <c r="D33" s="27">
        <v>0</v>
      </c>
      <c r="E33" s="27">
        <v>268</v>
      </c>
      <c r="F33" s="34" t="s">
        <v>71</v>
      </c>
      <c r="H33" s="22" t="s">
        <v>91</v>
      </c>
      <c r="I33" s="36">
        <v>25</v>
      </c>
      <c r="J33" s="36">
        <v>0</v>
      </c>
      <c r="K33" s="36">
        <v>0</v>
      </c>
      <c r="L33" s="36">
        <v>25</v>
      </c>
    </row>
    <row r="34" spans="1:12" x14ac:dyDescent="0.3">
      <c r="A34" s="26" t="s">
        <v>219</v>
      </c>
      <c r="B34" s="27">
        <v>26</v>
      </c>
      <c r="C34" s="27">
        <v>0</v>
      </c>
      <c r="D34" s="27">
        <v>0</v>
      </c>
      <c r="E34" s="27">
        <v>26</v>
      </c>
      <c r="F34" s="34" t="s">
        <v>39</v>
      </c>
      <c r="H34" s="22" t="s">
        <v>297</v>
      </c>
      <c r="I34" s="36">
        <v>56</v>
      </c>
      <c r="J34" s="36">
        <v>0</v>
      </c>
      <c r="K34" s="36">
        <v>0</v>
      </c>
      <c r="L34" s="36">
        <v>56</v>
      </c>
    </row>
    <row r="35" spans="1:12" x14ac:dyDescent="0.3">
      <c r="A35" s="26" t="s">
        <v>220</v>
      </c>
      <c r="B35" s="27">
        <v>205</v>
      </c>
      <c r="C35" s="27">
        <v>0</v>
      </c>
      <c r="D35" s="27">
        <v>0</v>
      </c>
      <c r="E35" s="27">
        <v>205</v>
      </c>
      <c r="F35" s="34" t="s">
        <v>294</v>
      </c>
      <c r="H35" s="22" t="s">
        <v>57</v>
      </c>
      <c r="I35" s="36">
        <v>98</v>
      </c>
      <c r="J35" s="36">
        <v>0</v>
      </c>
      <c r="K35" s="36">
        <v>0</v>
      </c>
      <c r="L35" s="36">
        <v>98</v>
      </c>
    </row>
    <row r="36" spans="1:12" x14ac:dyDescent="0.3">
      <c r="A36" s="26" t="s">
        <v>221</v>
      </c>
      <c r="B36" s="27">
        <v>251</v>
      </c>
      <c r="C36" s="27">
        <v>0</v>
      </c>
      <c r="D36" s="27">
        <v>0</v>
      </c>
      <c r="E36" s="27">
        <v>251</v>
      </c>
      <c r="F36" s="34" t="s">
        <v>295</v>
      </c>
      <c r="H36" s="22" t="s">
        <v>95</v>
      </c>
      <c r="I36" s="36">
        <v>43</v>
      </c>
      <c r="J36" s="36">
        <v>0</v>
      </c>
      <c r="K36" s="36">
        <v>0</v>
      </c>
      <c r="L36" s="36">
        <v>43</v>
      </c>
    </row>
    <row r="37" spans="1:12" x14ac:dyDescent="0.3">
      <c r="A37" s="26" t="s">
        <v>222</v>
      </c>
      <c r="B37" s="27">
        <v>75</v>
      </c>
      <c r="C37" s="27">
        <v>0</v>
      </c>
      <c r="D37" s="27">
        <v>0</v>
      </c>
      <c r="E37" s="27">
        <v>75</v>
      </c>
      <c r="F37" s="34" t="s">
        <v>296</v>
      </c>
      <c r="H37" s="22" t="s">
        <v>92</v>
      </c>
      <c r="I37" s="36">
        <v>996</v>
      </c>
      <c r="J37" s="36">
        <v>0</v>
      </c>
      <c r="K37" s="36">
        <v>10</v>
      </c>
      <c r="L37" s="36">
        <v>986</v>
      </c>
    </row>
    <row r="38" spans="1:12" x14ac:dyDescent="0.3">
      <c r="A38" s="26" t="s">
        <v>223</v>
      </c>
      <c r="B38" s="27">
        <v>27</v>
      </c>
      <c r="C38" s="27">
        <v>0</v>
      </c>
      <c r="D38" s="27">
        <v>0</v>
      </c>
      <c r="E38" s="27">
        <v>27</v>
      </c>
      <c r="F38" s="34" t="s">
        <v>72</v>
      </c>
      <c r="H38" s="22" t="s">
        <v>50</v>
      </c>
      <c r="I38" s="36">
        <v>-2</v>
      </c>
      <c r="J38" s="36">
        <v>0</v>
      </c>
      <c r="K38" s="36">
        <v>0</v>
      </c>
      <c r="L38" s="36">
        <v>-2</v>
      </c>
    </row>
    <row r="39" spans="1:12" x14ac:dyDescent="0.3">
      <c r="A39" s="26" t="s">
        <v>224</v>
      </c>
      <c r="B39" s="27">
        <v>194</v>
      </c>
      <c r="C39" s="27">
        <v>0</v>
      </c>
      <c r="D39" s="27">
        <v>0</v>
      </c>
      <c r="E39" s="27">
        <v>194</v>
      </c>
      <c r="F39" s="34" t="s">
        <v>73</v>
      </c>
      <c r="H39" s="22" t="s">
        <v>62</v>
      </c>
      <c r="I39" s="36">
        <v>-40</v>
      </c>
      <c r="J39" s="36">
        <v>0</v>
      </c>
      <c r="K39" s="36">
        <v>0</v>
      </c>
      <c r="L39" s="36">
        <v>-40</v>
      </c>
    </row>
    <row r="40" spans="1:12" x14ac:dyDescent="0.3">
      <c r="A40" s="26" t="s">
        <v>225</v>
      </c>
      <c r="B40" s="27">
        <v>62</v>
      </c>
      <c r="C40" s="27">
        <v>0</v>
      </c>
      <c r="D40" s="27">
        <v>0</v>
      </c>
      <c r="E40" s="27">
        <v>62</v>
      </c>
      <c r="F40" s="34" t="s">
        <v>74</v>
      </c>
      <c r="H40" s="22" t="s">
        <v>311</v>
      </c>
      <c r="I40" s="36">
        <v>105</v>
      </c>
      <c r="J40" s="36">
        <v>0</v>
      </c>
      <c r="K40" s="36">
        <v>0</v>
      </c>
      <c r="L40" s="36">
        <v>105</v>
      </c>
    </row>
    <row r="41" spans="1:12" x14ac:dyDescent="0.3">
      <c r="A41" s="26" t="s">
        <v>226</v>
      </c>
      <c r="B41" s="27">
        <v>32</v>
      </c>
      <c r="C41" s="27">
        <v>0</v>
      </c>
      <c r="D41" s="27">
        <v>20</v>
      </c>
      <c r="E41" s="27">
        <v>12</v>
      </c>
      <c r="F41" s="34" t="s">
        <v>55</v>
      </c>
      <c r="H41" s="22" t="s">
        <v>310</v>
      </c>
      <c r="I41" s="36">
        <v>-1</v>
      </c>
      <c r="J41" s="36">
        <v>0</v>
      </c>
      <c r="K41" s="36">
        <v>0</v>
      </c>
      <c r="L41" s="36">
        <v>-1</v>
      </c>
    </row>
    <row r="42" spans="1:12" x14ac:dyDescent="0.3">
      <c r="A42" s="26" t="s">
        <v>227</v>
      </c>
      <c r="B42" s="27">
        <v>55</v>
      </c>
      <c r="C42" s="27">
        <v>0</v>
      </c>
      <c r="D42" s="27">
        <v>50</v>
      </c>
      <c r="E42" s="27">
        <v>5</v>
      </c>
      <c r="F42" s="34" t="s">
        <v>333</v>
      </c>
      <c r="H42" s="22" t="s">
        <v>285</v>
      </c>
      <c r="I42" s="36">
        <v>-22</v>
      </c>
      <c r="J42" s="36">
        <v>0</v>
      </c>
      <c r="K42" s="36">
        <v>0</v>
      </c>
      <c r="L42" s="36">
        <v>-22</v>
      </c>
    </row>
    <row r="43" spans="1:12" x14ac:dyDescent="0.3">
      <c r="A43" s="26" t="s">
        <v>228</v>
      </c>
      <c r="B43" s="27">
        <v>35</v>
      </c>
      <c r="C43" s="27">
        <v>0</v>
      </c>
      <c r="D43" s="27">
        <v>0</v>
      </c>
      <c r="E43" s="27">
        <v>35</v>
      </c>
      <c r="F43" s="34" t="s">
        <v>60</v>
      </c>
      <c r="H43" s="22" t="s">
        <v>63</v>
      </c>
      <c r="I43" s="36">
        <v>1375</v>
      </c>
      <c r="J43" s="36">
        <v>0</v>
      </c>
      <c r="K43" s="36">
        <v>800</v>
      </c>
      <c r="L43" s="36">
        <v>575</v>
      </c>
    </row>
    <row r="44" spans="1:12" x14ac:dyDescent="0.3">
      <c r="A44" s="26" t="s">
        <v>229</v>
      </c>
      <c r="B44" s="27">
        <v>73</v>
      </c>
      <c r="C44" s="27">
        <v>0</v>
      </c>
      <c r="D44" s="27">
        <v>0</v>
      </c>
      <c r="E44" s="27">
        <v>73</v>
      </c>
      <c r="F44" s="34" t="s">
        <v>61</v>
      </c>
      <c r="H44" s="22" t="s">
        <v>298</v>
      </c>
      <c r="I44" s="36">
        <v>103</v>
      </c>
      <c r="J44" s="36">
        <v>0</v>
      </c>
      <c r="K44" s="36">
        <v>0</v>
      </c>
      <c r="L44" s="36">
        <v>103</v>
      </c>
    </row>
    <row r="45" spans="1:12" x14ac:dyDescent="0.3">
      <c r="A45" s="26" t="s">
        <v>230</v>
      </c>
      <c r="B45" s="27">
        <v>-17</v>
      </c>
      <c r="C45" s="27">
        <v>0</v>
      </c>
      <c r="D45" s="27">
        <v>0</v>
      </c>
      <c r="E45" s="27">
        <v>-17</v>
      </c>
      <c r="F45" s="34" t="s">
        <v>89</v>
      </c>
      <c r="H45" s="22" t="s">
        <v>40</v>
      </c>
      <c r="I45" s="36">
        <v>22</v>
      </c>
      <c r="J45" s="36">
        <v>0</v>
      </c>
      <c r="K45" s="36">
        <v>0</v>
      </c>
      <c r="L45" s="36">
        <v>22</v>
      </c>
    </row>
    <row r="46" spans="1:12" x14ac:dyDescent="0.3">
      <c r="A46" s="26" t="s">
        <v>231</v>
      </c>
      <c r="B46" s="27">
        <v>-3</v>
      </c>
      <c r="C46" s="27">
        <v>0</v>
      </c>
      <c r="D46" s="27">
        <v>0</v>
      </c>
      <c r="E46" s="27">
        <v>-3</v>
      </c>
      <c r="F46" s="34" t="s">
        <v>90</v>
      </c>
      <c r="H46" s="22" t="s">
        <v>93</v>
      </c>
      <c r="I46" s="36">
        <v>21</v>
      </c>
      <c r="J46" s="36">
        <v>0</v>
      </c>
      <c r="K46" s="36">
        <v>16</v>
      </c>
      <c r="L46" s="36">
        <v>5</v>
      </c>
    </row>
    <row r="47" spans="1:12" x14ac:dyDescent="0.3">
      <c r="A47" s="26" t="s">
        <v>232</v>
      </c>
      <c r="B47" s="27">
        <v>56</v>
      </c>
      <c r="C47" s="27">
        <v>0</v>
      </c>
      <c r="D47" s="27">
        <v>0</v>
      </c>
      <c r="E47" s="27">
        <v>56</v>
      </c>
      <c r="F47" s="34" t="s">
        <v>297</v>
      </c>
      <c r="H47" s="22" t="s">
        <v>96</v>
      </c>
      <c r="I47" s="36">
        <v>7</v>
      </c>
      <c r="J47" s="36">
        <v>0</v>
      </c>
      <c r="K47" s="36">
        <v>0</v>
      </c>
      <c r="L47" s="36">
        <v>7</v>
      </c>
    </row>
    <row r="48" spans="1:12" x14ac:dyDescent="0.3">
      <c r="A48" s="26" t="s">
        <v>233</v>
      </c>
      <c r="B48" s="27">
        <v>98</v>
      </c>
      <c r="C48" s="27">
        <v>0</v>
      </c>
      <c r="D48" s="27">
        <v>0</v>
      </c>
      <c r="E48" s="27">
        <v>98</v>
      </c>
      <c r="F48" s="34" t="s">
        <v>57</v>
      </c>
      <c r="H48" s="22" t="s">
        <v>299</v>
      </c>
      <c r="I48" s="36">
        <v>140</v>
      </c>
      <c r="J48" s="36">
        <v>0</v>
      </c>
      <c r="K48" s="36">
        <v>0</v>
      </c>
      <c r="L48" s="36">
        <v>140</v>
      </c>
    </row>
    <row r="49" spans="1:12" x14ac:dyDescent="0.3">
      <c r="A49" s="26" t="s">
        <v>234</v>
      </c>
      <c r="B49" s="27">
        <v>43</v>
      </c>
      <c r="C49" s="27">
        <v>0</v>
      </c>
      <c r="D49" s="27">
        <v>0</v>
      </c>
      <c r="E49" s="27">
        <v>43</v>
      </c>
      <c r="F49" s="34" t="s">
        <v>95</v>
      </c>
      <c r="H49" s="22" t="s">
        <v>75</v>
      </c>
      <c r="I49" s="36">
        <v>35</v>
      </c>
      <c r="J49" s="36">
        <v>0</v>
      </c>
      <c r="K49" s="36">
        <v>0</v>
      </c>
      <c r="L49" s="36">
        <v>35</v>
      </c>
    </row>
    <row r="50" spans="1:12" x14ac:dyDescent="0.3">
      <c r="A50" s="26" t="s">
        <v>235</v>
      </c>
      <c r="B50" s="27">
        <v>996</v>
      </c>
      <c r="C50" s="27">
        <v>0</v>
      </c>
      <c r="D50" s="27">
        <v>10</v>
      </c>
      <c r="E50" s="27">
        <v>986</v>
      </c>
      <c r="F50" s="34" t="s">
        <v>92</v>
      </c>
      <c r="H50" s="22" t="s">
        <v>300</v>
      </c>
      <c r="I50" s="36">
        <v>72</v>
      </c>
      <c r="J50" s="36">
        <v>0</v>
      </c>
      <c r="K50" s="36">
        <v>0</v>
      </c>
      <c r="L50" s="36">
        <v>72</v>
      </c>
    </row>
    <row r="51" spans="1:12" x14ac:dyDescent="0.3">
      <c r="A51" s="26" t="s">
        <v>236</v>
      </c>
      <c r="B51" s="27">
        <v>-2</v>
      </c>
      <c r="C51" s="27">
        <v>0</v>
      </c>
      <c r="D51" s="27">
        <v>0</v>
      </c>
      <c r="E51" s="27">
        <v>-2</v>
      </c>
      <c r="F51" s="34" t="s">
        <v>50</v>
      </c>
      <c r="H51" s="22" t="s">
        <v>76</v>
      </c>
      <c r="I51" s="36">
        <v>-1</v>
      </c>
      <c r="J51" s="36">
        <v>100</v>
      </c>
      <c r="K51" s="36">
        <v>0</v>
      </c>
      <c r="L51" s="36">
        <v>99</v>
      </c>
    </row>
    <row r="52" spans="1:12" x14ac:dyDescent="0.3">
      <c r="A52" s="26" t="s">
        <v>237</v>
      </c>
      <c r="B52" s="27">
        <v>-40</v>
      </c>
      <c r="C52" s="27">
        <v>0</v>
      </c>
      <c r="D52" s="27">
        <v>0</v>
      </c>
      <c r="E52" s="27">
        <v>-40</v>
      </c>
      <c r="F52" s="34" t="s">
        <v>62</v>
      </c>
      <c r="H52" s="22" t="s">
        <v>78</v>
      </c>
      <c r="I52" s="36">
        <v>11</v>
      </c>
      <c r="J52" s="36">
        <v>50</v>
      </c>
      <c r="K52" s="36">
        <v>9</v>
      </c>
      <c r="L52" s="36">
        <v>52</v>
      </c>
    </row>
    <row r="53" spans="1:12" x14ac:dyDescent="0.3">
      <c r="A53" s="26" t="s">
        <v>238</v>
      </c>
      <c r="B53" s="27">
        <v>1375</v>
      </c>
      <c r="C53" s="27">
        <v>0</v>
      </c>
      <c r="D53" s="27">
        <v>800</v>
      </c>
      <c r="E53" s="27">
        <v>575</v>
      </c>
      <c r="F53" s="34" t="s">
        <v>63</v>
      </c>
      <c r="H53" s="22" t="s">
        <v>301</v>
      </c>
      <c r="I53" s="36">
        <v>215</v>
      </c>
      <c r="J53" s="36">
        <v>0</v>
      </c>
      <c r="K53" s="36">
        <v>0</v>
      </c>
      <c r="L53" s="36">
        <v>215</v>
      </c>
    </row>
    <row r="54" spans="1:12" x14ac:dyDescent="0.3">
      <c r="A54" s="26" t="s">
        <v>239</v>
      </c>
      <c r="B54" s="27">
        <v>103</v>
      </c>
      <c r="C54" s="27">
        <v>0</v>
      </c>
      <c r="D54" s="27">
        <v>0</v>
      </c>
      <c r="E54" s="27">
        <v>103</v>
      </c>
      <c r="F54" s="34" t="s">
        <v>298</v>
      </c>
      <c r="H54" s="22" t="s">
        <v>314</v>
      </c>
      <c r="I54" s="36">
        <v>96</v>
      </c>
      <c r="J54" s="36">
        <v>0</v>
      </c>
      <c r="K54" s="36">
        <v>10</v>
      </c>
      <c r="L54" s="36">
        <v>86</v>
      </c>
    </row>
    <row r="55" spans="1:12" x14ac:dyDescent="0.3">
      <c r="A55" s="26" t="s">
        <v>240</v>
      </c>
      <c r="B55" s="27">
        <v>22</v>
      </c>
      <c r="C55" s="27">
        <v>0</v>
      </c>
      <c r="D55" s="27">
        <v>0</v>
      </c>
      <c r="E55" s="27">
        <v>22</v>
      </c>
      <c r="F55" s="34" t="s">
        <v>40</v>
      </c>
      <c r="H55" s="22" t="s">
        <v>80</v>
      </c>
      <c r="I55" s="36">
        <v>54</v>
      </c>
      <c r="J55" s="36">
        <v>0</v>
      </c>
      <c r="K55" s="36">
        <v>0</v>
      </c>
      <c r="L55" s="36">
        <v>54</v>
      </c>
    </row>
    <row r="56" spans="1:12" x14ac:dyDescent="0.3">
      <c r="A56" s="26" t="s">
        <v>241</v>
      </c>
      <c r="B56" s="27">
        <v>7</v>
      </c>
      <c r="C56" s="27">
        <v>0</v>
      </c>
      <c r="D56" s="27">
        <v>0</v>
      </c>
      <c r="E56" s="27">
        <v>7</v>
      </c>
      <c r="F56" s="34" t="s">
        <v>96</v>
      </c>
      <c r="H56" s="22" t="s">
        <v>41</v>
      </c>
      <c r="I56" s="36">
        <v>103</v>
      </c>
      <c r="J56" s="36">
        <v>0</v>
      </c>
      <c r="K56" s="36">
        <v>0</v>
      </c>
      <c r="L56" s="36">
        <v>103</v>
      </c>
    </row>
    <row r="57" spans="1:12" x14ac:dyDescent="0.3">
      <c r="A57" s="26" t="s">
        <v>242</v>
      </c>
      <c r="B57" s="27">
        <v>140</v>
      </c>
      <c r="C57" s="27">
        <v>0</v>
      </c>
      <c r="D57" s="27">
        <v>0</v>
      </c>
      <c r="E57" s="27">
        <v>140</v>
      </c>
      <c r="F57" s="34" t="s">
        <v>299</v>
      </c>
      <c r="H57" s="22" t="s">
        <v>42</v>
      </c>
      <c r="I57" s="36">
        <v>103</v>
      </c>
      <c r="J57" s="36">
        <v>0</v>
      </c>
      <c r="K57" s="36">
        <v>0</v>
      </c>
      <c r="L57" s="36">
        <v>103</v>
      </c>
    </row>
    <row r="58" spans="1:12" x14ac:dyDescent="0.3">
      <c r="A58" s="26" t="s">
        <v>243</v>
      </c>
      <c r="B58" s="27">
        <v>35</v>
      </c>
      <c r="C58" s="27">
        <v>0</v>
      </c>
      <c r="D58" s="27">
        <v>0</v>
      </c>
      <c r="E58" s="27">
        <v>35</v>
      </c>
      <c r="F58" s="34" t="s">
        <v>75</v>
      </c>
      <c r="H58" s="22" t="s">
        <v>303</v>
      </c>
      <c r="I58" s="36">
        <v>346</v>
      </c>
      <c r="J58" s="36">
        <v>0</v>
      </c>
      <c r="K58" s="36">
        <v>0</v>
      </c>
      <c r="L58" s="36">
        <v>346</v>
      </c>
    </row>
    <row r="59" spans="1:12" x14ac:dyDescent="0.3">
      <c r="A59" s="26" t="s">
        <v>244</v>
      </c>
      <c r="B59" s="27">
        <v>20</v>
      </c>
      <c r="C59" s="27">
        <v>0</v>
      </c>
      <c r="D59" s="27">
        <v>0</v>
      </c>
      <c r="E59" s="27">
        <v>20</v>
      </c>
      <c r="F59" s="34" t="s">
        <v>313</v>
      </c>
      <c r="H59" s="22" t="s">
        <v>81</v>
      </c>
      <c r="I59" s="36">
        <v>7</v>
      </c>
      <c r="J59" s="36">
        <v>0</v>
      </c>
      <c r="K59" s="36">
        <v>0</v>
      </c>
      <c r="L59" s="36">
        <v>7</v>
      </c>
    </row>
    <row r="60" spans="1:12" x14ac:dyDescent="0.3">
      <c r="A60" s="26" t="s">
        <v>245</v>
      </c>
      <c r="B60" s="27">
        <v>72</v>
      </c>
      <c r="C60" s="27">
        <v>0</v>
      </c>
      <c r="D60" s="27">
        <v>0</v>
      </c>
      <c r="E60" s="27">
        <v>72</v>
      </c>
      <c r="F60" s="34" t="s">
        <v>300</v>
      </c>
      <c r="H60" s="22" t="s">
        <v>82</v>
      </c>
      <c r="I60" s="36">
        <v>6</v>
      </c>
      <c r="J60" s="36">
        <v>0</v>
      </c>
      <c r="K60" s="36">
        <v>0</v>
      </c>
      <c r="L60" s="36">
        <v>6</v>
      </c>
    </row>
    <row r="61" spans="1:12" x14ac:dyDescent="0.3">
      <c r="A61" s="26" t="s">
        <v>246</v>
      </c>
      <c r="B61" s="27">
        <v>-1</v>
      </c>
      <c r="C61" s="27">
        <v>100</v>
      </c>
      <c r="D61" s="27">
        <v>0</v>
      </c>
      <c r="E61" s="27">
        <v>99</v>
      </c>
      <c r="F61" s="34" t="s">
        <v>76</v>
      </c>
      <c r="H61" s="22" t="s">
        <v>64</v>
      </c>
      <c r="I61" s="36">
        <v>22</v>
      </c>
      <c r="J61" s="36">
        <v>0</v>
      </c>
      <c r="K61" s="36">
        <v>0</v>
      </c>
      <c r="L61" s="36">
        <v>22</v>
      </c>
    </row>
    <row r="62" spans="1:12" x14ac:dyDescent="0.3">
      <c r="A62" s="26" t="s">
        <v>247</v>
      </c>
      <c r="B62" s="27">
        <v>55</v>
      </c>
      <c r="C62" s="27">
        <v>80</v>
      </c>
      <c r="D62" s="27">
        <v>25</v>
      </c>
      <c r="E62" s="27">
        <v>110</v>
      </c>
      <c r="F62" s="34" t="s">
        <v>77</v>
      </c>
      <c r="H62" s="22" t="s">
        <v>43</v>
      </c>
      <c r="I62" s="36">
        <v>3</v>
      </c>
      <c r="J62" s="36">
        <v>0</v>
      </c>
      <c r="K62" s="36">
        <v>0</v>
      </c>
      <c r="L62" s="36">
        <v>3</v>
      </c>
    </row>
    <row r="63" spans="1:12" x14ac:dyDescent="0.3">
      <c r="A63" s="26" t="s">
        <v>248</v>
      </c>
      <c r="B63" s="27">
        <v>215</v>
      </c>
      <c r="C63" s="27">
        <v>0</v>
      </c>
      <c r="D63" s="27">
        <v>0</v>
      </c>
      <c r="E63" s="27">
        <v>215</v>
      </c>
      <c r="F63" s="34" t="s">
        <v>301</v>
      </c>
      <c r="H63" s="22" t="s">
        <v>83</v>
      </c>
      <c r="I63" s="36">
        <v>41</v>
      </c>
      <c r="J63" s="36">
        <v>0</v>
      </c>
      <c r="K63" s="36">
        <v>0</v>
      </c>
      <c r="L63" s="36">
        <v>41</v>
      </c>
    </row>
    <row r="64" spans="1:12" x14ac:dyDescent="0.3">
      <c r="A64" s="26" t="s">
        <v>249</v>
      </c>
      <c r="B64" s="27">
        <v>11</v>
      </c>
      <c r="C64" s="27">
        <v>0</v>
      </c>
      <c r="D64" s="27">
        <v>0</v>
      </c>
      <c r="E64" s="27">
        <v>11</v>
      </c>
      <c r="F64" s="34" t="s">
        <v>79</v>
      </c>
      <c r="H64" s="22" t="s">
        <v>44</v>
      </c>
      <c r="I64" s="36">
        <v>128</v>
      </c>
      <c r="J64" s="36">
        <v>0</v>
      </c>
      <c r="K64" s="36">
        <v>0</v>
      </c>
      <c r="L64" s="36">
        <v>128</v>
      </c>
    </row>
    <row r="65" spans="1:12" x14ac:dyDescent="0.3">
      <c r="A65" s="26" t="s">
        <v>250</v>
      </c>
      <c r="B65" s="27">
        <v>96</v>
      </c>
      <c r="C65" s="27">
        <v>0</v>
      </c>
      <c r="D65" s="27">
        <v>10</v>
      </c>
      <c r="E65" s="27">
        <v>86</v>
      </c>
      <c r="F65" s="34" t="s">
        <v>314</v>
      </c>
      <c r="H65" s="22" t="s">
        <v>85</v>
      </c>
      <c r="I65" s="36">
        <v>11</v>
      </c>
      <c r="J65" s="36">
        <v>50</v>
      </c>
      <c r="K65" s="36">
        <v>0</v>
      </c>
      <c r="L65" s="36">
        <v>61</v>
      </c>
    </row>
    <row r="66" spans="1:12" x14ac:dyDescent="0.3">
      <c r="A66" s="26" t="s">
        <v>251</v>
      </c>
      <c r="B66" s="27">
        <v>54</v>
      </c>
      <c r="C66" s="27">
        <v>0</v>
      </c>
      <c r="D66" s="27">
        <v>0</v>
      </c>
      <c r="E66" s="27">
        <v>54</v>
      </c>
      <c r="F66" s="34" t="s">
        <v>80</v>
      </c>
      <c r="H66" s="22" t="s">
        <v>45</v>
      </c>
      <c r="I66" s="36">
        <v>20</v>
      </c>
      <c r="J66" s="36">
        <v>100</v>
      </c>
      <c r="K66" s="36">
        <v>0</v>
      </c>
      <c r="L66" s="36">
        <v>120</v>
      </c>
    </row>
    <row r="67" spans="1:12" x14ac:dyDescent="0.3">
      <c r="A67" s="26" t="s">
        <v>252</v>
      </c>
      <c r="B67" s="27">
        <v>200</v>
      </c>
      <c r="C67" s="27">
        <v>0</v>
      </c>
      <c r="D67" s="27">
        <v>0</v>
      </c>
      <c r="E67" s="27">
        <v>200</v>
      </c>
      <c r="F67" s="34" t="s">
        <v>302</v>
      </c>
      <c r="H67" s="22" t="s">
        <v>86</v>
      </c>
      <c r="I67" s="36">
        <v>114</v>
      </c>
      <c r="J67" s="36">
        <v>100</v>
      </c>
      <c r="K67" s="36">
        <v>0</v>
      </c>
      <c r="L67" s="36">
        <v>214</v>
      </c>
    </row>
    <row r="68" spans="1:12" x14ac:dyDescent="0.3">
      <c r="A68" s="26" t="s">
        <v>253</v>
      </c>
      <c r="B68" s="27">
        <v>103</v>
      </c>
      <c r="C68" s="27">
        <v>0</v>
      </c>
      <c r="D68" s="27">
        <v>0</v>
      </c>
      <c r="E68" s="27">
        <v>103</v>
      </c>
      <c r="F68" s="34" t="s">
        <v>41</v>
      </c>
      <c r="H68" s="22" t="s">
        <v>315</v>
      </c>
      <c r="I68" s="36">
        <v>77</v>
      </c>
      <c r="J68" s="36">
        <v>0</v>
      </c>
      <c r="K68" s="36">
        <v>0</v>
      </c>
      <c r="L68" s="36">
        <v>77</v>
      </c>
    </row>
    <row r="69" spans="1:12" x14ac:dyDescent="0.3">
      <c r="A69" s="26" t="s">
        <v>254</v>
      </c>
      <c r="B69" s="27">
        <v>103</v>
      </c>
      <c r="C69" s="27">
        <v>0</v>
      </c>
      <c r="D69" s="27">
        <v>0</v>
      </c>
      <c r="E69" s="27">
        <v>103</v>
      </c>
      <c r="F69" s="34" t="s">
        <v>42</v>
      </c>
      <c r="H69" s="22" t="s">
        <v>324</v>
      </c>
      <c r="I69" s="36">
        <v>0</v>
      </c>
      <c r="J69" s="36">
        <v>30</v>
      </c>
      <c r="K69" s="36">
        <v>0</v>
      </c>
      <c r="L69" s="36">
        <v>30</v>
      </c>
    </row>
    <row r="70" spans="1:12" x14ac:dyDescent="0.3">
      <c r="A70" s="26" t="s">
        <v>255</v>
      </c>
      <c r="B70" s="27">
        <v>346</v>
      </c>
      <c r="C70" s="27">
        <v>0</v>
      </c>
      <c r="D70" s="27">
        <v>0</v>
      </c>
      <c r="E70" s="27">
        <v>346</v>
      </c>
      <c r="F70" s="34" t="s">
        <v>303</v>
      </c>
      <c r="H70" s="22" t="s">
        <v>46</v>
      </c>
      <c r="I70" s="36">
        <v>62</v>
      </c>
      <c r="J70" s="36">
        <v>400</v>
      </c>
      <c r="K70" s="36">
        <v>4</v>
      </c>
      <c r="L70" s="36">
        <v>458</v>
      </c>
    </row>
    <row r="71" spans="1:12" x14ac:dyDescent="0.3">
      <c r="A71" s="26" t="s">
        <v>256</v>
      </c>
      <c r="B71" s="27">
        <v>7</v>
      </c>
      <c r="C71" s="27">
        <v>0</v>
      </c>
      <c r="D71" s="27">
        <v>0</v>
      </c>
      <c r="E71" s="27">
        <v>7</v>
      </c>
      <c r="F71" s="34" t="s">
        <v>81</v>
      </c>
      <c r="H71" s="22" t="s">
        <v>47</v>
      </c>
      <c r="I71" s="36">
        <v>42</v>
      </c>
      <c r="J71" s="36">
        <v>140</v>
      </c>
      <c r="K71" s="36">
        <v>0</v>
      </c>
      <c r="L71" s="36">
        <v>182</v>
      </c>
    </row>
    <row r="72" spans="1:12" x14ac:dyDescent="0.3">
      <c r="A72" s="26" t="s">
        <v>257</v>
      </c>
      <c r="B72" s="27">
        <v>6</v>
      </c>
      <c r="C72" s="27">
        <v>0</v>
      </c>
      <c r="D72" s="27">
        <v>0</v>
      </c>
      <c r="E72" s="27">
        <v>6</v>
      </c>
      <c r="F72" s="34" t="s">
        <v>82</v>
      </c>
      <c r="H72" s="22" t="s">
        <v>304</v>
      </c>
      <c r="I72" s="36">
        <v>271</v>
      </c>
      <c r="J72" s="36">
        <v>500</v>
      </c>
      <c r="K72" s="36">
        <v>10</v>
      </c>
      <c r="L72" s="36">
        <v>761</v>
      </c>
    </row>
    <row r="73" spans="1:12" x14ac:dyDescent="0.3">
      <c r="A73" s="26" t="s">
        <v>258</v>
      </c>
      <c r="B73" s="27">
        <v>22</v>
      </c>
      <c r="C73" s="27">
        <v>0</v>
      </c>
      <c r="D73" s="27">
        <v>0</v>
      </c>
      <c r="E73" s="27">
        <v>22</v>
      </c>
      <c r="F73" s="34" t="s">
        <v>64</v>
      </c>
      <c r="H73" s="22" t="s">
        <v>58</v>
      </c>
      <c r="I73" s="36">
        <v>224</v>
      </c>
      <c r="J73" s="36">
        <v>200</v>
      </c>
      <c r="K73" s="36">
        <v>0</v>
      </c>
      <c r="L73" s="36">
        <v>424</v>
      </c>
    </row>
    <row r="74" spans="1:12" x14ac:dyDescent="0.3">
      <c r="A74" s="26" t="s">
        <v>259</v>
      </c>
      <c r="B74" s="27">
        <v>3</v>
      </c>
      <c r="C74" s="27">
        <v>0</v>
      </c>
      <c r="D74" s="27">
        <v>0</v>
      </c>
      <c r="E74" s="27">
        <v>3</v>
      </c>
      <c r="F74" s="34" t="s">
        <v>43</v>
      </c>
      <c r="H74" s="22" t="s">
        <v>51</v>
      </c>
      <c r="I74" s="36">
        <v>-6</v>
      </c>
      <c r="J74" s="36">
        <v>100</v>
      </c>
      <c r="K74" s="36">
        <v>0</v>
      </c>
      <c r="L74" s="36">
        <v>94</v>
      </c>
    </row>
    <row r="75" spans="1:12" x14ac:dyDescent="0.3">
      <c r="A75" s="26" t="s">
        <v>260</v>
      </c>
      <c r="B75" s="27">
        <v>128</v>
      </c>
      <c r="C75" s="27">
        <v>0</v>
      </c>
      <c r="D75" s="27">
        <v>0</v>
      </c>
      <c r="E75" s="27">
        <v>128</v>
      </c>
      <c r="F75" s="34" t="s">
        <v>44</v>
      </c>
      <c r="H75" s="22" t="s">
        <v>286</v>
      </c>
      <c r="I75" s="36">
        <v>84</v>
      </c>
      <c r="J75" s="36">
        <v>0</v>
      </c>
      <c r="K75" s="36">
        <v>0</v>
      </c>
      <c r="L75" s="36">
        <v>84</v>
      </c>
    </row>
    <row r="76" spans="1:12" x14ac:dyDescent="0.3">
      <c r="A76" s="26" t="s">
        <v>261</v>
      </c>
      <c r="B76" s="27">
        <v>11</v>
      </c>
      <c r="C76" s="27">
        <v>50</v>
      </c>
      <c r="D76" s="27">
        <v>0</v>
      </c>
      <c r="E76" s="27">
        <v>61</v>
      </c>
      <c r="F76" s="34" t="s">
        <v>85</v>
      </c>
      <c r="H76" s="22" t="s">
        <v>287</v>
      </c>
      <c r="I76" s="36">
        <v>7</v>
      </c>
      <c r="J76" s="36">
        <v>0</v>
      </c>
      <c r="K76" s="36">
        <v>0</v>
      </c>
      <c r="L76" s="36">
        <v>7</v>
      </c>
    </row>
    <row r="77" spans="1:12" x14ac:dyDescent="0.3">
      <c r="A77" s="26" t="s">
        <v>262</v>
      </c>
      <c r="B77" s="27">
        <v>20</v>
      </c>
      <c r="C77" s="27">
        <v>100</v>
      </c>
      <c r="D77" s="27">
        <v>0</v>
      </c>
      <c r="E77" s="27">
        <v>120</v>
      </c>
      <c r="F77" s="34" t="s">
        <v>45</v>
      </c>
      <c r="H77" s="22" t="s">
        <v>288</v>
      </c>
      <c r="I77" s="36">
        <v>163</v>
      </c>
      <c r="J77" s="36">
        <v>0</v>
      </c>
      <c r="K77" s="36">
        <v>5</v>
      </c>
      <c r="L77" s="36">
        <v>158</v>
      </c>
    </row>
    <row r="78" spans="1:12" x14ac:dyDescent="0.3">
      <c r="A78" s="26" t="s">
        <v>263</v>
      </c>
      <c r="B78" s="27">
        <v>114</v>
      </c>
      <c r="C78" s="27">
        <v>100</v>
      </c>
      <c r="D78" s="27">
        <v>0</v>
      </c>
      <c r="E78" s="27">
        <v>214</v>
      </c>
      <c r="F78" s="34" t="s">
        <v>86</v>
      </c>
      <c r="H78" s="22" t="s">
        <v>293</v>
      </c>
      <c r="I78" s="36">
        <v>73</v>
      </c>
      <c r="J78" s="36">
        <v>0</v>
      </c>
      <c r="K78" s="36">
        <v>10</v>
      </c>
      <c r="L78" s="36">
        <v>63</v>
      </c>
    </row>
    <row r="79" spans="1:12" x14ac:dyDescent="0.3">
      <c r="A79" s="26" t="s">
        <v>264</v>
      </c>
      <c r="B79" s="27">
        <v>41</v>
      </c>
      <c r="C79" s="27">
        <v>0</v>
      </c>
      <c r="D79" s="27">
        <v>0</v>
      </c>
      <c r="E79" s="27">
        <v>41</v>
      </c>
      <c r="F79" s="34" t="s">
        <v>83</v>
      </c>
      <c r="H79" s="22" t="s">
        <v>71</v>
      </c>
      <c r="I79" s="36">
        <v>268</v>
      </c>
      <c r="J79" s="36">
        <v>0</v>
      </c>
      <c r="K79" s="36">
        <v>0</v>
      </c>
      <c r="L79" s="36">
        <v>268</v>
      </c>
    </row>
    <row r="80" spans="1:12" x14ac:dyDescent="0.3">
      <c r="A80" s="26" t="s">
        <v>265</v>
      </c>
      <c r="B80" s="27">
        <v>7</v>
      </c>
      <c r="C80" s="27">
        <v>0</v>
      </c>
      <c r="D80" s="27">
        <v>0</v>
      </c>
      <c r="E80" s="27">
        <v>7</v>
      </c>
      <c r="F80" s="34" t="s">
        <v>84</v>
      </c>
      <c r="H80" s="22" t="s">
        <v>60</v>
      </c>
      <c r="I80" s="36">
        <v>35</v>
      </c>
      <c r="J80" s="36">
        <v>0</v>
      </c>
      <c r="K80" s="36">
        <v>0</v>
      </c>
      <c r="L80" s="36">
        <v>35</v>
      </c>
    </row>
    <row r="81" spans="1:12" x14ac:dyDescent="0.3">
      <c r="A81" s="26" t="s">
        <v>266</v>
      </c>
      <c r="B81" s="27">
        <v>64</v>
      </c>
      <c r="C81" s="27">
        <v>0</v>
      </c>
      <c r="D81" s="27">
        <v>0</v>
      </c>
      <c r="E81" s="27">
        <v>64</v>
      </c>
      <c r="F81" s="34" t="s">
        <v>94</v>
      </c>
      <c r="H81" s="22" t="s">
        <v>77</v>
      </c>
      <c r="I81" s="36">
        <v>55</v>
      </c>
      <c r="J81" s="36">
        <v>80</v>
      </c>
      <c r="K81" s="36">
        <v>25</v>
      </c>
      <c r="L81" s="36">
        <v>110</v>
      </c>
    </row>
    <row r="82" spans="1:12" x14ac:dyDescent="0.3">
      <c r="A82" s="26" t="s">
        <v>267</v>
      </c>
      <c r="B82" s="27">
        <v>1</v>
      </c>
      <c r="C82" s="27">
        <v>0</v>
      </c>
      <c r="D82" s="27">
        <v>0</v>
      </c>
      <c r="E82" s="27">
        <v>1</v>
      </c>
      <c r="F82" s="34" t="s">
        <v>87</v>
      </c>
      <c r="H82" s="22" t="s">
        <v>302</v>
      </c>
      <c r="I82" s="36">
        <v>200</v>
      </c>
      <c r="J82" s="36">
        <v>0</v>
      </c>
      <c r="K82" s="36">
        <v>0</v>
      </c>
      <c r="L82" s="36">
        <v>200</v>
      </c>
    </row>
    <row r="83" spans="1:12" x14ac:dyDescent="0.3">
      <c r="A83" s="26" t="s">
        <v>323</v>
      </c>
      <c r="B83" s="27">
        <v>0</v>
      </c>
      <c r="C83" s="27">
        <v>30</v>
      </c>
      <c r="D83" s="27">
        <v>0</v>
      </c>
      <c r="E83" s="27">
        <v>30</v>
      </c>
      <c r="F83" s="34" t="s">
        <v>324</v>
      </c>
      <c r="H83" s="22" t="s">
        <v>94</v>
      </c>
      <c r="I83" s="36">
        <v>64</v>
      </c>
      <c r="J83" s="36">
        <v>0</v>
      </c>
      <c r="K83" s="36">
        <v>0</v>
      </c>
      <c r="L83" s="36">
        <v>64</v>
      </c>
    </row>
    <row r="84" spans="1:12" x14ac:dyDescent="0.3">
      <c r="A84" s="26" t="s">
        <v>268</v>
      </c>
      <c r="B84" s="27">
        <v>77</v>
      </c>
      <c r="C84" s="27">
        <v>0</v>
      </c>
      <c r="D84" s="27">
        <v>0</v>
      </c>
      <c r="E84" s="27">
        <v>77</v>
      </c>
      <c r="F84" s="34" t="s">
        <v>315</v>
      </c>
      <c r="H84" s="22" t="s">
        <v>87</v>
      </c>
      <c r="I84" s="36">
        <v>1</v>
      </c>
      <c r="J84" s="36">
        <v>0</v>
      </c>
      <c r="K84" s="36">
        <v>0</v>
      </c>
      <c r="L84" s="36">
        <v>1</v>
      </c>
    </row>
    <row r="85" spans="1:12" x14ac:dyDescent="0.3">
      <c r="A85" s="26" t="s">
        <v>269</v>
      </c>
      <c r="B85" s="27">
        <v>62</v>
      </c>
      <c r="C85" s="27">
        <v>400</v>
      </c>
      <c r="D85" s="27">
        <v>4</v>
      </c>
      <c r="E85" s="27">
        <v>458</v>
      </c>
      <c r="F85" s="34" t="s">
        <v>46</v>
      </c>
      <c r="H85" s="22" t="s">
        <v>97</v>
      </c>
      <c r="I85" s="36">
        <v>6</v>
      </c>
      <c r="J85" s="36">
        <v>0</v>
      </c>
      <c r="K85" s="36">
        <v>0</v>
      </c>
      <c r="L85" s="36">
        <v>6</v>
      </c>
    </row>
    <row r="86" spans="1:12" x14ac:dyDescent="0.3">
      <c r="A86" s="26" t="s">
        <v>270</v>
      </c>
      <c r="B86" s="27">
        <v>42</v>
      </c>
      <c r="C86" s="27">
        <v>140</v>
      </c>
      <c r="D86" s="27">
        <v>0</v>
      </c>
      <c r="E86" s="27">
        <v>182</v>
      </c>
      <c r="F86" s="34" t="s">
        <v>47</v>
      </c>
      <c r="H86" s="22" t="s">
        <v>89</v>
      </c>
      <c r="I86" s="36">
        <v>-17</v>
      </c>
      <c r="J86" s="36">
        <v>0</v>
      </c>
      <c r="K86" s="36">
        <v>0</v>
      </c>
      <c r="L86" s="36">
        <v>-17</v>
      </c>
    </row>
    <row r="87" spans="1:12" x14ac:dyDescent="0.3">
      <c r="A87" s="26" t="s">
        <v>271</v>
      </c>
      <c r="B87" s="27">
        <v>6</v>
      </c>
      <c r="C87" s="27">
        <v>0</v>
      </c>
      <c r="D87" s="27">
        <v>0</v>
      </c>
      <c r="E87" s="27">
        <v>6</v>
      </c>
      <c r="F87" s="34" t="s">
        <v>97</v>
      </c>
      <c r="H87" s="22" t="s">
        <v>90</v>
      </c>
      <c r="I87" s="36">
        <v>-3</v>
      </c>
      <c r="J87" s="36">
        <v>0</v>
      </c>
      <c r="K87" s="36">
        <v>0</v>
      </c>
      <c r="L87" s="36">
        <v>-3</v>
      </c>
    </row>
    <row r="88" spans="1:12" x14ac:dyDescent="0.3">
      <c r="A88" s="26" t="s">
        <v>272</v>
      </c>
      <c r="B88" s="27">
        <v>271</v>
      </c>
      <c r="C88" s="27">
        <v>500</v>
      </c>
      <c r="D88" s="27">
        <v>10</v>
      </c>
      <c r="E88" s="27">
        <v>761</v>
      </c>
      <c r="F88" s="34" t="s">
        <v>304</v>
      </c>
      <c r="H88" s="22" t="s">
        <v>313</v>
      </c>
      <c r="I88" s="36">
        <v>20</v>
      </c>
      <c r="J88" s="36">
        <v>0</v>
      </c>
      <c r="K88" s="36">
        <v>0</v>
      </c>
      <c r="L88" s="36">
        <v>20</v>
      </c>
    </row>
    <row r="89" spans="1:12" x14ac:dyDescent="0.3">
      <c r="A89" s="26" t="s">
        <v>273</v>
      </c>
      <c r="B89" s="27">
        <v>224</v>
      </c>
      <c r="C89" s="27">
        <v>200</v>
      </c>
      <c r="D89" s="27">
        <v>0</v>
      </c>
      <c r="E89" s="27">
        <v>424</v>
      </c>
      <c r="F89" s="34" t="s">
        <v>58</v>
      </c>
      <c r="H89" s="22" t="s">
        <v>79</v>
      </c>
      <c r="I89" s="36">
        <v>11</v>
      </c>
      <c r="J89" s="36">
        <v>0</v>
      </c>
      <c r="K89" s="36">
        <v>0</v>
      </c>
      <c r="L89" s="36">
        <v>11</v>
      </c>
    </row>
    <row r="90" spans="1:12" x14ac:dyDescent="0.3">
      <c r="A90" s="26" t="s">
        <v>274</v>
      </c>
      <c r="B90" s="27">
        <v>16</v>
      </c>
      <c r="C90" s="27">
        <v>100</v>
      </c>
      <c r="D90" s="27">
        <v>0</v>
      </c>
      <c r="E90" s="27">
        <v>116</v>
      </c>
      <c r="F90" s="34" t="s">
        <v>51</v>
      </c>
      <c r="H90" s="22" t="s">
        <v>84</v>
      </c>
      <c r="I90" s="36">
        <v>7</v>
      </c>
      <c r="J90" s="36">
        <v>0</v>
      </c>
      <c r="K90" s="36">
        <v>0</v>
      </c>
      <c r="L90" s="36">
        <v>7</v>
      </c>
    </row>
    <row r="91" spans="1:12" x14ac:dyDescent="0.3">
      <c r="A91" s="26" t="s">
        <v>275</v>
      </c>
      <c r="B91" s="27">
        <v>100</v>
      </c>
      <c r="C91" s="27">
        <v>0</v>
      </c>
      <c r="D91" s="27">
        <v>0</v>
      </c>
      <c r="E91" s="27">
        <v>100</v>
      </c>
      <c r="F91" s="34" t="s">
        <v>312</v>
      </c>
      <c r="H91" s="22" t="s">
        <v>305</v>
      </c>
      <c r="I91" s="36">
        <v>-2</v>
      </c>
      <c r="J91" s="36">
        <v>0</v>
      </c>
      <c r="K91" s="36">
        <v>0</v>
      </c>
      <c r="L91" s="36">
        <v>-2</v>
      </c>
    </row>
    <row r="92" spans="1:12" x14ac:dyDescent="0.3">
      <c r="A92" s="26" t="s">
        <v>276</v>
      </c>
      <c r="B92" s="27">
        <v>-2</v>
      </c>
      <c r="C92" s="27">
        <v>0</v>
      </c>
      <c r="D92" s="27">
        <v>0</v>
      </c>
      <c r="E92" s="27">
        <v>-2</v>
      </c>
      <c r="F92" s="34" t="s">
        <v>305</v>
      </c>
      <c r="H92" s="22" t="s">
        <v>66</v>
      </c>
      <c r="I92" s="36">
        <v>0</v>
      </c>
      <c r="J92" s="36">
        <v>240</v>
      </c>
      <c r="K92" s="36">
        <v>142</v>
      </c>
      <c r="L92" s="36">
        <v>98</v>
      </c>
    </row>
    <row r="93" spans="1:12" x14ac:dyDescent="0.3">
      <c r="A93" s="26" t="s">
        <v>277</v>
      </c>
      <c r="B93" s="27">
        <v>-22</v>
      </c>
      <c r="C93" s="27">
        <v>0</v>
      </c>
      <c r="D93" s="27">
        <v>0</v>
      </c>
      <c r="E93" s="27">
        <v>-22</v>
      </c>
      <c r="F93" s="34" t="s">
        <v>51</v>
      </c>
      <c r="H93" s="22" t="s">
        <v>59</v>
      </c>
      <c r="I93" s="36">
        <v>21</v>
      </c>
      <c r="J93" s="36">
        <v>0</v>
      </c>
      <c r="K93" s="36">
        <v>0</v>
      </c>
      <c r="L93" s="36">
        <v>21</v>
      </c>
    </row>
    <row r="94" spans="1:12" x14ac:dyDescent="0.3">
      <c r="A94" s="26" t="s">
        <v>278</v>
      </c>
      <c r="B94" s="27">
        <v>467</v>
      </c>
      <c r="C94" s="27">
        <v>0</v>
      </c>
      <c r="D94" s="27">
        <v>0</v>
      </c>
      <c r="E94" s="27">
        <v>467</v>
      </c>
      <c r="F94" s="34" t="s">
        <v>33</v>
      </c>
      <c r="H94" s="22" t="s">
        <v>309</v>
      </c>
      <c r="I94" s="36">
        <v>69</v>
      </c>
      <c r="J94" s="36">
        <v>0</v>
      </c>
      <c r="K94" s="36">
        <v>0</v>
      </c>
      <c r="L94" s="36">
        <v>69</v>
      </c>
    </row>
    <row r="95" spans="1:12" x14ac:dyDescent="0.3">
      <c r="A95" s="26" t="s">
        <v>279</v>
      </c>
      <c r="B95" s="27">
        <v>520</v>
      </c>
      <c r="C95" s="27">
        <v>0</v>
      </c>
      <c r="D95" s="27">
        <v>0</v>
      </c>
      <c r="E95" s="27">
        <v>520</v>
      </c>
      <c r="F95" s="34" t="s">
        <v>306</v>
      </c>
      <c r="H95" s="22" t="s">
        <v>88</v>
      </c>
      <c r="I95" s="36">
        <v>0</v>
      </c>
      <c r="J95" s="36">
        <v>220</v>
      </c>
      <c r="K95" s="36">
        <v>15</v>
      </c>
      <c r="L95" s="36">
        <v>205</v>
      </c>
    </row>
    <row r="96" spans="1:12" x14ac:dyDescent="0.3">
      <c r="A96" s="26" t="s">
        <v>280</v>
      </c>
      <c r="B96" s="27">
        <v>870</v>
      </c>
      <c r="C96" s="27">
        <v>0</v>
      </c>
      <c r="D96" s="27">
        <v>20</v>
      </c>
      <c r="E96" s="27">
        <v>850</v>
      </c>
      <c r="F96" s="34" t="s">
        <v>34</v>
      </c>
      <c r="H96" s="22" t="s">
        <v>307</v>
      </c>
      <c r="I96" s="36">
        <v>0</v>
      </c>
      <c r="J96" s="36">
        <v>1120</v>
      </c>
      <c r="K96" s="36">
        <v>1095</v>
      </c>
      <c r="L96" s="36">
        <v>25</v>
      </c>
    </row>
    <row r="97" spans="1:12" x14ac:dyDescent="0.3">
      <c r="A97" s="26" t="s">
        <v>281</v>
      </c>
      <c r="B97" s="27">
        <v>0</v>
      </c>
      <c r="C97" s="27">
        <v>200</v>
      </c>
      <c r="D97" s="27">
        <v>0</v>
      </c>
      <c r="E97" s="27">
        <v>200</v>
      </c>
      <c r="F97" s="34" t="s">
        <v>88</v>
      </c>
      <c r="H97" s="22" t="s">
        <v>308</v>
      </c>
      <c r="I97" s="36">
        <v>0</v>
      </c>
      <c r="J97" s="36">
        <v>0</v>
      </c>
      <c r="K97" s="36">
        <v>90</v>
      </c>
      <c r="L97" s="36">
        <v>-90</v>
      </c>
    </row>
    <row r="98" spans="1:12" x14ac:dyDescent="0.3">
      <c r="A98" s="26" t="s">
        <v>282</v>
      </c>
      <c r="B98" s="27">
        <v>0</v>
      </c>
      <c r="C98" s="27">
        <v>240</v>
      </c>
      <c r="D98" s="27">
        <v>142</v>
      </c>
      <c r="E98" s="27">
        <v>98</v>
      </c>
      <c r="F98" s="34" t="s">
        <v>66</v>
      </c>
      <c r="H98" s="22" t="s">
        <v>24</v>
      </c>
      <c r="I98" s="36">
        <v>10918</v>
      </c>
      <c r="J98" s="36">
        <v>6360</v>
      </c>
      <c r="K98" s="36">
        <v>2751</v>
      </c>
      <c r="L98" s="36">
        <v>14527</v>
      </c>
    </row>
    <row r="99" spans="1:12" ht="14.4" x14ac:dyDescent="0.3">
      <c r="A99" s="26" t="s">
        <v>283</v>
      </c>
      <c r="B99" s="27">
        <v>0</v>
      </c>
      <c r="C99" s="27">
        <v>1120</v>
      </c>
      <c r="D99" s="27">
        <v>1095</v>
      </c>
      <c r="E99" s="27">
        <v>25</v>
      </c>
      <c r="F99" s="34" t="s">
        <v>307</v>
      </c>
      <c r="H99"/>
      <c r="I99"/>
      <c r="J99"/>
      <c r="K99"/>
      <c r="L99"/>
    </row>
    <row r="100" spans="1:12" ht="14.4" x14ac:dyDescent="0.3">
      <c r="A100" s="26" t="s">
        <v>284</v>
      </c>
      <c r="B100" s="27">
        <v>0</v>
      </c>
      <c r="C100" s="27">
        <v>0</v>
      </c>
      <c r="D100" s="27">
        <v>90</v>
      </c>
      <c r="E100" s="27">
        <v>-90</v>
      </c>
      <c r="F100" s="34" t="s">
        <v>308</v>
      </c>
      <c r="H100"/>
      <c r="I100"/>
      <c r="J100"/>
      <c r="K100"/>
      <c r="L100"/>
    </row>
    <row r="101" spans="1:12" x14ac:dyDescent="0.2">
      <c r="A101" s="31"/>
      <c r="B101" s="32"/>
      <c r="C101" s="32"/>
      <c r="D101" s="32"/>
      <c r="E101" s="32"/>
      <c r="F101" s="38"/>
      <c r="H101" s="37"/>
      <c r="I101" s="37"/>
      <c r="J101" s="37"/>
      <c r="K101" s="37"/>
      <c r="L101" s="37"/>
    </row>
    <row r="102" spans="1:12" x14ac:dyDescent="0.2">
      <c r="A102" s="31"/>
      <c r="B102" s="32"/>
      <c r="C102" s="32"/>
      <c r="D102" s="32"/>
      <c r="E102" s="32"/>
      <c r="F102" s="38"/>
      <c r="H102" s="37"/>
      <c r="I102" s="37"/>
      <c r="J102" s="37"/>
      <c r="K102" s="37"/>
      <c r="L102" s="37"/>
    </row>
    <row r="103" spans="1:12" x14ac:dyDescent="0.2">
      <c r="A103" s="31"/>
      <c r="B103" s="32"/>
      <c r="C103" s="32"/>
      <c r="D103" s="32"/>
      <c r="E103" s="32"/>
      <c r="F103" s="31"/>
      <c r="H103" s="37"/>
      <c r="I103" s="37"/>
      <c r="J103" s="37"/>
      <c r="K103" s="37"/>
      <c r="L103" s="37"/>
    </row>
    <row r="104" spans="1:12" x14ac:dyDescent="0.2">
      <c r="A104" s="31"/>
      <c r="B104" s="32"/>
      <c r="C104" s="32"/>
      <c r="D104" s="32"/>
      <c r="E104" s="32"/>
      <c r="F104" s="31"/>
      <c r="H104" s="37"/>
      <c r="I104" s="37"/>
      <c r="J104" s="37"/>
      <c r="K104" s="37"/>
      <c r="L104" s="37"/>
    </row>
    <row r="105" spans="1:12" x14ac:dyDescent="0.2">
      <c r="A105" s="31"/>
      <c r="B105" s="32"/>
      <c r="C105" s="32"/>
      <c r="D105" s="32"/>
      <c r="E105" s="32"/>
      <c r="F105" s="31"/>
      <c r="H105" s="37"/>
      <c r="I105" s="37"/>
      <c r="J105" s="37"/>
      <c r="K105" s="37"/>
      <c r="L105" s="37"/>
    </row>
    <row r="106" spans="1:12" x14ac:dyDescent="0.2">
      <c r="A106" s="31"/>
      <c r="B106" s="32"/>
      <c r="C106" s="32"/>
      <c r="D106" s="32"/>
      <c r="E106" s="32"/>
      <c r="F106" s="31"/>
      <c r="H106" s="37"/>
      <c r="I106" s="37"/>
      <c r="J106" s="37"/>
      <c r="K106" s="37"/>
      <c r="L106" s="37"/>
    </row>
    <row r="107" spans="1:12" x14ac:dyDescent="0.2">
      <c r="A107" s="31"/>
      <c r="B107" s="32"/>
      <c r="C107" s="32"/>
      <c r="D107" s="32"/>
      <c r="E107" s="32"/>
      <c r="F107" s="31"/>
      <c r="H107" s="37"/>
      <c r="I107" s="37"/>
      <c r="J107" s="37"/>
      <c r="K107" s="37"/>
      <c r="L107" s="37"/>
    </row>
    <row r="108" spans="1:12" x14ac:dyDescent="0.2">
      <c r="A108" s="31"/>
      <c r="B108" s="32"/>
      <c r="C108" s="32"/>
      <c r="D108" s="32"/>
      <c r="E108" s="32"/>
      <c r="F108" s="31"/>
      <c r="H108" s="37"/>
      <c r="I108" s="37"/>
      <c r="J108" s="37"/>
      <c r="K108" s="37"/>
      <c r="L108" s="37"/>
    </row>
    <row r="109" spans="1:12" x14ac:dyDescent="0.2">
      <c r="A109" s="31"/>
      <c r="B109" s="32"/>
      <c r="C109" s="32"/>
      <c r="D109" s="32"/>
      <c r="E109" s="32"/>
      <c r="F109" s="31"/>
      <c r="H109" s="37"/>
      <c r="I109" s="37"/>
      <c r="J109" s="37"/>
      <c r="K109" s="37"/>
      <c r="L109" s="37"/>
    </row>
    <row r="110" spans="1:12" x14ac:dyDescent="0.2">
      <c r="A110" s="31"/>
      <c r="B110" s="32"/>
      <c r="C110" s="32"/>
      <c r="D110" s="32"/>
      <c r="E110" s="32"/>
      <c r="F110" s="31"/>
      <c r="H110" s="37"/>
      <c r="I110" s="37"/>
      <c r="J110" s="37"/>
      <c r="K110" s="37"/>
      <c r="L110" s="37"/>
    </row>
    <row r="111" spans="1:12" x14ac:dyDescent="0.2">
      <c r="A111" s="31"/>
      <c r="B111" s="32"/>
      <c r="C111" s="32"/>
      <c r="D111" s="32"/>
      <c r="E111" s="32"/>
      <c r="F111" s="31"/>
      <c r="H111" s="37"/>
      <c r="I111" s="37"/>
      <c r="J111" s="37"/>
      <c r="K111" s="37"/>
      <c r="L111" s="37"/>
    </row>
    <row r="112" spans="1:12" x14ac:dyDescent="0.2">
      <c r="A112" s="31"/>
      <c r="B112" s="32"/>
      <c r="C112" s="32"/>
      <c r="D112" s="32"/>
      <c r="E112" s="32"/>
      <c r="F112" s="31"/>
      <c r="H112" s="37"/>
      <c r="I112" s="37"/>
      <c r="J112" s="37"/>
      <c r="K112" s="37"/>
      <c r="L112" s="37"/>
    </row>
    <row r="113" spans="1:12" x14ac:dyDescent="0.2">
      <c r="A113" s="31"/>
      <c r="B113" s="32"/>
      <c r="C113" s="32"/>
      <c r="D113" s="32"/>
      <c r="E113" s="32"/>
      <c r="F113" s="31"/>
      <c r="H113" s="37"/>
      <c r="I113" s="37"/>
      <c r="J113" s="37"/>
      <c r="K113" s="37"/>
      <c r="L113" s="37"/>
    </row>
    <row r="114" spans="1:12" x14ac:dyDescent="0.2">
      <c r="A114" s="31"/>
      <c r="B114" s="32"/>
      <c r="C114" s="32"/>
      <c r="D114" s="32"/>
      <c r="E114" s="32"/>
      <c r="F114" s="31"/>
      <c r="H114" s="37"/>
      <c r="I114" s="37"/>
      <c r="J114" s="37"/>
      <c r="K114" s="37"/>
      <c r="L114" s="37"/>
    </row>
    <row r="115" spans="1:12" x14ac:dyDescent="0.2">
      <c r="A115" s="31"/>
      <c r="B115" s="32"/>
      <c r="C115" s="32"/>
      <c r="D115" s="32"/>
      <c r="E115" s="32"/>
      <c r="F115" s="31"/>
      <c r="H115" s="37"/>
      <c r="I115" s="37"/>
      <c r="J115" s="37"/>
      <c r="K115" s="37"/>
      <c r="L115" s="37"/>
    </row>
    <row r="116" spans="1:12" x14ac:dyDescent="0.2">
      <c r="A116" s="31"/>
      <c r="B116" s="32"/>
      <c r="C116" s="32"/>
      <c r="D116" s="32"/>
      <c r="E116" s="32"/>
      <c r="F116" s="31"/>
      <c r="H116" s="37"/>
      <c r="I116" s="37"/>
      <c r="J116" s="37"/>
      <c r="K116" s="37"/>
      <c r="L116" s="37"/>
    </row>
    <row r="117" spans="1:12" x14ac:dyDescent="0.2">
      <c r="A117" s="31"/>
      <c r="B117" s="32"/>
      <c r="C117" s="32"/>
      <c r="D117" s="32"/>
      <c r="E117" s="32"/>
      <c r="F117" s="31"/>
      <c r="H117" s="37"/>
      <c r="I117" s="37"/>
      <c r="J117" s="37"/>
      <c r="K117" s="37"/>
      <c r="L117" s="37"/>
    </row>
    <row r="118" spans="1:12" x14ac:dyDescent="0.2">
      <c r="A118" s="31"/>
      <c r="B118" s="32"/>
      <c r="C118" s="32"/>
      <c r="D118" s="32"/>
      <c r="E118" s="32"/>
      <c r="F118" s="31"/>
      <c r="H118" s="37"/>
      <c r="I118" s="37"/>
      <c r="J118" s="37"/>
      <c r="K118" s="37"/>
      <c r="L118" s="37"/>
    </row>
    <row r="119" spans="1:12" x14ac:dyDescent="0.2">
      <c r="A119" s="31"/>
      <c r="B119" s="32"/>
      <c r="C119" s="32"/>
      <c r="D119" s="32"/>
      <c r="E119" s="32"/>
      <c r="F119" s="31"/>
      <c r="H119" s="37"/>
      <c r="I119" s="37"/>
      <c r="J119" s="37"/>
      <c r="K119" s="37"/>
      <c r="L119" s="37"/>
    </row>
    <row r="120" spans="1:12" x14ac:dyDescent="0.2">
      <c r="A120" s="31"/>
      <c r="B120" s="32"/>
      <c r="C120" s="32"/>
      <c r="D120" s="32"/>
      <c r="E120" s="32"/>
      <c r="F120" s="31"/>
      <c r="H120" s="37"/>
      <c r="I120" s="37"/>
      <c r="J120" s="37"/>
      <c r="K120" s="37"/>
      <c r="L120" s="37"/>
    </row>
    <row r="121" spans="1:12" x14ac:dyDescent="0.2">
      <c r="A121" s="31"/>
      <c r="B121" s="32"/>
      <c r="C121" s="32"/>
      <c r="D121" s="32"/>
      <c r="E121" s="32"/>
      <c r="F121" s="31"/>
      <c r="H121" s="37"/>
      <c r="I121" s="37"/>
      <c r="J121" s="37"/>
      <c r="K121" s="37"/>
      <c r="L121" s="37"/>
    </row>
    <row r="122" spans="1:12" x14ac:dyDescent="0.2">
      <c r="A122" s="31"/>
      <c r="B122" s="32"/>
      <c r="C122" s="32"/>
      <c r="D122" s="32"/>
      <c r="E122" s="32"/>
      <c r="F122" s="31"/>
      <c r="H122" s="37"/>
      <c r="I122" s="37"/>
      <c r="J122" s="37"/>
      <c r="K122" s="37"/>
      <c r="L122" s="37"/>
    </row>
    <row r="123" spans="1:12" x14ac:dyDescent="0.2">
      <c r="A123" s="31"/>
      <c r="B123" s="32"/>
      <c r="C123" s="32"/>
      <c r="D123" s="32"/>
      <c r="E123" s="32"/>
      <c r="F123" s="31"/>
      <c r="H123" s="37"/>
      <c r="I123" s="37"/>
      <c r="J123" s="37"/>
      <c r="K123" s="37"/>
      <c r="L123" s="37"/>
    </row>
    <row r="124" spans="1:12" x14ac:dyDescent="0.2">
      <c r="A124" s="31"/>
      <c r="B124" s="32"/>
      <c r="C124" s="32"/>
      <c r="D124" s="32"/>
      <c r="E124" s="32"/>
      <c r="F124" s="31"/>
      <c r="H124" s="37"/>
      <c r="I124" s="37"/>
      <c r="J124" s="37"/>
      <c r="K124" s="37"/>
      <c r="L124" s="37"/>
    </row>
    <row r="125" spans="1:12" x14ac:dyDescent="0.2">
      <c r="A125" s="31"/>
      <c r="B125" s="32"/>
      <c r="C125" s="32"/>
      <c r="D125" s="32"/>
      <c r="E125" s="32"/>
      <c r="F125" s="31"/>
      <c r="H125" s="37"/>
      <c r="I125" s="37"/>
      <c r="J125" s="37"/>
      <c r="K125" s="37"/>
      <c r="L125" s="37"/>
    </row>
    <row r="126" spans="1:12" x14ac:dyDescent="0.3">
      <c r="A126" s="31"/>
      <c r="B126" s="32"/>
      <c r="C126" s="32"/>
      <c r="D126" s="32"/>
      <c r="E126" s="32"/>
      <c r="F126" s="31"/>
    </row>
    <row r="127" spans="1:12" x14ac:dyDescent="0.3">
      <c r="A127" s="31"/>
      <c r="B127" s="32"/>
      <c r="C127" s="32"/>
      <c r="D127" s="32"/>
      <c r="E127" s="32"/>
      <c r="F127" s="31"/>
    </row>
    <row r="128" spans="1:12" x14ac:dyDescent="0.3">
      <c r="A128" s="31"/>
      <c r="B128" s="32"/>
      <c r="C128" s="32"/>
      <c r="D128" s="32"/>
      <c r="E128" s="32"/>
      <c r="F128" s="31"/>
    </row>
    <row r="129" spans="1:6" x14ac:dyDescent="0.3">
      <c r="A129" s="31"/>
      <c r="B129" s="32"/>
      <c r="C129" s="32"/>
      <c r="D129" s="32"/>
      <c r="E129" s="32"/>
      <c r="F129" s="31"/>
    </row>
    <row r="130" spans="1:6" x14ac:dyDescent="0.3">
      <c r="A130" s="31"/>
      <c r="B130" s="32"/>
      <c r="C130" s="32"/>
      <c r="D130" s="32"/>
      <c r="E130" s="32"/>
      <c r="F130" s="31"/>
    </row>
    <row r="131" spans="1:6" x14ac:dyDescent="0.3">
      <c r="A131" s="31"/>
      <c r="B131" s="32"/>
      <c r="C131" s="32"/>
      <c r="D131" s="32"/>
      <c r="E131" s="32"/>
      <c r="F131" s="31"/>
    </row>
    <row r="132" spans="1:6" x14ac:dyDescent="0.3">
      <c r="A132" s="31"/>
      <c r="B132" s="32"/>
      <c r="C132" s="32"/>
      <c r="D132" s="32"/>
      <c r="E132" s="32"/>
      <c r="F132" s="31"/>
    </row>
    <row r="133" spans="1:6" x14ac:dyDescent="0.3">
      <c r="A133" s="31"/>
      <c r="B133" s="32"/>
      <c r="C133" s="32"/>
      <c r="D133" s="32"/>
      <c r="E133" s="32"/>
      <c r="F133" s="31"/>
    </row>
    <row r="134" spans="1:6" x14ac:dyDescent="0.3">
      <c r="A134" s="31"/>
      <c r="B134" s="32"/>
      <c r="C134" s="32"/>
      <c r="D134" s="32"/>
      <c r="E134" s="32"/>
      <c r="F134" s="31"/>
    </row>
    <row r="135" spans="1:6" x14ac:dyDescent="0.3">
      <c r="A135" s="31"/>
      <c r="B135" s="32"/>
      <c r="C135" s="32"/>
      <c r="D135" s="32"/>
      <c r="E135" s="32"/>
      <c r="F135" s="31"/>
    </row>
    <row r="136" spans="1:6" x14ac:dyDescent="0.3">
      <c r="A136" s="31"/>
      <c r="B136" s="32"/>
      <c r="C136" s="32"/>
      <c r="D136" s="32"/>
      <c r="E136" s="32"/>
      <c r="F136" s="31"/>
    </row>
    <row r="137" spans="1:6" x14ac:dyDescent="0.3">
      <c r="A137" s="31"/>
      <c r="B137" s="32"/>
      <c r="C137" s="32"/>
      <c r="D137" s="32"/>
      <c r="E137" s="32"/>
      <c r="F137" s="31"/>
    </row>
    <row r="138" spans="1:6" x14ac:dyDescent="0.3">
      <c r="A138" s="31"/>
      <c r="B138" s="32"/>
      <c r="C138" s="32"/>
      <c r="D138" s="32"/>
      <c r="E138" s="32"/>
      <c r="F138" s="31"/>
    </row>
    <row r="139" spans="1:6" x14ac:dyDescent="0.3">
      <c r="A139" s="31"/>
      <c r="B139" s="32"/>
      <c r="C139" s="32"/>
      <c r="D139" s="32"/>
      <c r="E139" s="32"/>
      <c r="F139" s="31"/>
    </row>
    <row r="140" spans="1:6" x14ac:dyDescent="0.3">
      <c r="B140" s="33"/>
      <c r="E140" s="23"/>
      <c r="F1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9"/>
  <sheetViews>
    <sheetView showGridLines="0" topLeftCell="A73" workbookViewId="0">
      <selection activeCell="B96" sqref="B96"/>
    </sheetView>
  </sheetViews>
  <sheetFormatPr defaultColWidth="8.77734375" defaultRowHeight="13.8" x14ac:dyDescent="0.3"/>
  <cols>
    <col min="1" max="1" width="8.77734375" style="2"/>
    <col min="2" max="2" width="38" style="2" bestFit="1" customWidth="1"/>
    <col min="3" max="3" width="3.88671875" style="2" bestFit="1" customWidth="1"/>
    <col min="4" max="4" width="7.109375" style="2" bestFit="1" customWidth="1"/>
    <col min="5" max="5" width="11" style="2" bestFit="1" customWidth="1"/>
    <col min="6" max="6" width="11.44140625" style="2" bestFit="1" customWidth="1"/>
    <col min="7" max="7" width="17.5546875" style="2" bestFit="1" customWidth="1"/>
    <col min="8" max="8" width="8.33203125" style="2" bestFit="1" customWidth="1"/>
    <col min="9" max="9" width="14.33203125" style="2" bestFit="1" customWidth="1"/>
    <col min="10" max="10" width="10.77734375" style="2" bestFit="1" customWidth="1"/>
    <col min="11" max="11" width="14.77734375" style="2" bestFit="1" customWidth="1"/>
    <col min="12" max="12" width="13.6640625" style="2" bestFit="1" customWidth="1"/>
    <col min="13" max="13" width="8.4414062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289</v>
      </c>
      <c r="C3" s="7"/>
      <c r="D3" s="8"/>
      <c r="E3" s="9">
        <f t="shared" ref="E3:E4" ca="1" si="0">VLOOKUP($B3,FinalDeal_Vlookup,2,0)</f>
        <v>170</v>
      </c>
      <c r="F3" s="10">
        <f ca="1">VLOOKUP($B3,FinalDeal_Vlookup,3,0)</f>
        <v>200</v>
      </c>
      <c r="G3" s="11">
        <v>0</v>
      </c>
      <c r="H3" s="11">
        <f t="shared" ref="H3:H4" ca="1" si="1">VLOOKUP($B3,FinalDeal_Vlookup,4,0)</f>
        <v>40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330</v>
      </c>
    </row>
    <row r="4" spans="1:13" x14ac:dyDescent="0.3">
      <c r="A4" s="5"/>
      <c r="B4" s="8" t="s">
        <v>54</v>
      </c>
      <c r="C4" s="7"/>
      <c r="D4" s="8"/>
      <c r="E4" s="13">
        <f t="shared" ca="1" si="0"/>
        <v>98</v>
      </c>
      <c r="F4" s="10">
        <f t="shared" ref="F4:F98" ca="1" si="3">VLOOKUP($B4,FinalDeal_Vlookup,3,0)</f>
        <v>0</v>
      </c>
      <c r="G4" s="10">
        <v>0</v>
      </c>
      <c r="H4" s="10">
        <f t="shared" ca="1" si="1"/>
        <v>20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78</v>
      </c>
    </row>
    <row r="5" spans="1:13" x14ac:dyDescent="0.3">
      <c r="A5" s="5"/>
      <c r="B5" s="8" t="s">
        <v>52</v>
      </c>
      <c r="C5" s="7"/>
      <c r="D5" s="8"/>
      <c r="E5" s="13">
        <f t="shared" ref="E5:E98" ca="1" si="4">VLOOKUP($B5,FinalDeal_Vlookup,2,0)</f>
        <v>61</v>
      </c>
      <c r="F5" s="10">
        <f t="shared" ca="1" si="3"/>
        <v>0</v>
      </c>
      <c r="G5" s="10">
        <v>0</v>
      </c>
      <c r="H5" s="10">
        <f t="shared" ref="H5:H98" ca="1" si="5">VLOOKUP($B5,FinalDeal_Vlookup,4,0)</f>
        <v>20</v>
      </c>
      <c r="I5" s="10">
        <v>0</v>
      </c>
      <c r="J5" s="10">
        <v>0</v>
      </c>
      <c r="K5" s="10">
        <v>0</v>
      </c>
      <c r="L5" s="10">
        <v>0</v>
      </c>
      <c r="M5" s="14">
        <f t="shared" ref="M5:M98" ca="1" si="6">VLOOKUP($B5,FinalDeal_Vlookup,5,0)</f>
        <v>41</v>
      </c>
    </row>
    <row r="6" spans="1:13" x14ac:dyDescent="0.3">
      <c r="A6" s="5"/>
      <c r="B6" s="8" t="s">
        <v>33</v>
      </c>
      <c r="C6" s="7"/>
      <c r="D6" s="8"/>
      <c r="E6" s="13">
        <f t="shared" ca="1" si="4"/>
        <v>467</v>
      </c>
      <c r="F6" s="10">
        <f t="shared" ca="1" si="3"/>
        <v>0</v>
      </c>
      <c r="G6" s="10">
        <v>0</v>
      </c>
      <c r="H6" s="10">
        <f t="shared" ca="1" si="5"/>
        <v>0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467</v>
      </c>
    </row>
    <row r="7" spans="1:13" x14ac:dyDescent="0.3">
      <c r="A7" s="5"/>
      <c r="B7" s="8" t="s">
        <v>306</v>
      </c>
      <c r="C7" s="7"/>
      <c r="D7" s="8"/>
      <c r="E7" s="13">
        <f t="shared" ca="1" si="4"/>
        <v>520</v>
      </c>
      <c r="F7" s="10">
        <f t="shared" ca="1" si="3"/>
        <v>0</v>
      </c>
      <c r="G7" s="10">
        <v>0</v>
      </c>
      <c r="H7" s="10">
        <f t="shared" ca="1" si="5"/>
        <v>0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520</v>
      </c>
    </row>
    <row r="8" spans="1:13" x14ac:dyDescent="0.3">
      <c r="A8" s="5"/>
      <c r="B8" s="8" t="s">
        <v>34</v>
      </c>
      <c r="C8" s="7"/>
      <c r="D8" s="8"/>
      <c r="E8" s="13">
        <f t="shared" ca="1" si="4"/>
        <v>870</v>
      </c>
      <c r="F8" s="10">
        <f t="shared" ca="1" si="3"/>
        <v>0</v>
      </c>
      <c r="G8" s="10">
        <v>0</v>
      </c>
      <c r="H8" s="10">
        <f t="shared" ca="1" si="5"/>
        <v>20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850</v>
      </c>
    </row>
    <row r="9" spans="1:13" x14ac:dyDescent="0.3">
      <c r="A9" s="5"/>
      <c r="B9" s="8" t="s">
        <v>291</v>
      </c>
      <c r="C9" s="7"/>
      <c r="D9" s="8"/>
      <c r="E9" s="13">
        <f t="shared" ca="1" si="4"/>
        <v>-2</v>
      </c>
      <c r="F9" s="10">
        <f t="shared" ca="1" si="3"/>
        <v>0</v>
      </c>
      <c r="G9" s="10">
        <v>0</v>
      </c>
      <c r="H9" s="10">
        <f t="shared" ca="1" si="5"/>
        <v>0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-2</v>
      </c>
    </row>
    <row r="10" spans="1:13" x14ac:dyDescent="0.3">
      <c r="A10" s="5"/>
      <c r="B10" s="8" t="s">
        <v>35</v>
      </c>
      <c r="C10" s="7"/>
      <c r="D10" s="8"/>
      <c r="E10" s="13">
        <f t="shared" ca="1" si="4"/>
        <v>254</v>
      </c>
      <c r="F10" s="10">
        <f t="shared" ca="1" si="3"/>
        <v>0</v>
      </c>
      <c r="G10" s="10">
        <v>0</v>
      </c>
      <c r="H10" s="10">
        <f t="shared" ca="1" si="5"/>
        <v>0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254</v>
      </c>
    </row>
    <row r="11" spans="1:13" x14ac:dyDescent="0.3">
      <c r="A11" s="5"/>
      <c r="B11" s="8" t="s">
        <v>290</v>
      </c>
      <c r="C11" s="7"/>
      <c r="D11" s="8"/>
      <c r="E11" s="13">
        <f t="shared" ca="1" si="4"/>
        <v>643</v>
      </c>
      <c r="F11" s="10">
        <f t="shared" ca="1" si="3"/>
        <v>0</v>
      </c>
      <c r="G11" s="10">
        <v>0</v>
      </c>
      <c r="H11" s="10">
        <f t="shared" ca="1" si="5"/>
        <v>0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643</v>
      </c>
    </row>
    <row r="12" spans="1:13" x14ac:dyDescent="0.3">
      <c r="A12" s="5"/>
      <c r="B12" s="8" t="s">
        <v>36</v>
      </c>
      <c r="C12" s="7"/>
      <c r="D12" s="8"/>
      <c r="E12" s="13">
        <f t="shared" ca="1" si="4"/>
        <v>276</v>
      </c>
      <c r="F12" s="10">
        <f t="shared" ca="1" si="3"/>
        <v>0</v>
      </c>
      <c r="G12" s="10">
        <v>0</v>
      </c>
      <c r="H12" s="10">
        <f t="shared" ca="1" si="5"/>
        <v>0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276</v>
      </c>
    </row>
    <row r="13" spans="1:13" x14ac:dyDescent="0.3">
      <c r="A13" s="5"/>
      <c r="B13" s="8" t="s">
        <v>65</v>
      </c>
      <c r="C13" s="7"/>
      <c r="D13" s="8"/>
      <c r="E13" s="13">
        <f t="shared" ca="1" si="4"/>
        <v>32</v>
      </c>
      <c r="F13" s="10">
        <f t="shared" ca="1" si="3"/>
        <v>0</v>
      </c>
      <c r="G13" s="10">
        <v>0</v>
      </c>
      <c r="H13" s="10">
        <f t="shared" ca="1" si="5"/>
        <v>0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32</v>
      </c>
    </row>
    <row r="14" spans="1:13" x14ac:dyDescent="0.3">
      <c r="A14" s="5"/>
      <c r="B14" s="8" t="s">
        <v>68</v>
      </c>
      <c r="C14" s="7"/>
      <c r="D14" s="8"/>
      <c r="E14" s="13">
        <f t="shared" ca="1" si="4"/>
        <v>7</v>
      </c>
      <c r="F14" s="10">
        <f t="shared" ca="1" si="3"/>
        <v>1350</v>
      </c>
      <c r="G14" s="10">
        <v>0</v>
      </c>
      <c r="H14" s="10">
        <f t="shared" ca="1" si="5"/>
        <v>180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1177</v>
      </c>
    </row>
    <row r="15" spans="1:13" x14ac:dyDescent="0.3">
      <c r="A15" s="5"/>
      <c r="B15" s="8" t="s">
        <v>67</v>
      </c>
      <c r="C15" s="7"/>
      <c r="D15" s="8"/>
      <c r="E15" s="13">
        <f t="shared" ca="1" si="4"/>
        <v>6</v>
      </c>
      <c r="F15" s="10">
        <f t="shared" ca="1" si="3"/>
        <v>10</v>
      </c>
      <c r="G15" s="10">
        <v>0</v>
      </c>
      <c r="H15" s="10">
        <f t="shared" ca="1" si="5"/>
        <v>5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11</v>
      </c>
    </row>
    <row r="16" spans="1:13" x14ac:dyDescent="0.3">
      <c r="A16" s="5"/>
      <c r="B16" s="8" t="s">
        <v>70</v>
      </c>
      <c r="C16" s="7"/>
      <c r="D16" s="8"/>
      <c r="E16" s="13">
        <f t="shared" ca="1" si="4"/>
        <v>69</v>
      </c>
      <c r="F16" s="10">
        <f t="shared" ca="1" si="3"/>
        <v>500</v>
      </c>
      <c r="G16" s="10">
        <v>0</v>
      </c>
      <c r="H16" s="10">
        <f t="shared" ca="1" si="5"/>
        <v>100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469</v>
      </c>
    </row>
    <row r="17" spans="1:13" x14ac:dyDescent="0.3">
      <c r="A17" s="5"/>
      <c r="B17" s="8" t="s">
        <v>69</v>
      </c>
      <c r="C17" s="7"/>
      <c r="D17" s="8"/>
      <c r="E17" s="13">
        <f t="shared" ca="1" si="4"/>
        <v>3</v>
      </c>
      <c r="F17" s="10">
        <f t="shared" ca="1" si="3"/>
        <v>20</v>
      </c>
      <c r="G17" s="10">
        <v>0</v>
      </c>
      <c r="H17" s="10">
        <f t="shared" ca="1" si="5"/>
        <v>20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3</v>
      </c>
    </row>
    <row r="18" spans="1:13" x14ac:dyDescent="0.3">
      <c r="A18" s="5"/>
      <c r="B18" s="8" t="s">
        <v>292</v>
      </c>
      <c r="C18" s="7"/>
      <c r="D18" s="8"/>
      <c r="E18" s="13">
        <f t="shared" ca="1" si="4"/>
        <v>51</v>
      </c>
      <c r="F18" s="10">
        <f t="shared" ca="1" si="3"/>
        <v>0</v>
      </c>
      <c r="G18" s="10">
        <v>0</v>
      </c>
      <c r="H18" s="10">
        <f t="shared" ca="1" si="5"/>
        <v>10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41</v>
      </c>
    </row>
    <row r="19" spans="1:13" x14ac:dyDescent="0.3">
      <c r="A19" s="5"/>
      <c r="B19" s="8" t="s">
        <v>37</v>
      </c>
      <c r="C19" s="7"/>
      <c r="D19" s="8"/>
      <c r="E19" s="13">
        <f t="shared" ca="1" si="4"/>
        <v>62</v>
      </c>
      <c r="F19" s="10">
        <f t="shared" ca="1" si="3"/>
        <v>500</v>
      </c>
      <c r="G19" s="10">
        <v>0</v>
      </c>
      <c r="H19" s="10">
        <f t="shared" ca="1" si="5"/>
        <v>15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547</v>
      </c>
    </row>
    <row r="20" spans="1:13" x14ac:dyDescent="0.3">
      <c r="A20" s="5"/>
      <c r="B20" s="8" t="s">
        <v>38</v>
      </c>
      <c r="C20" s="7"/>
      <c r="D20" s="8"/>
      <c r="E20" s="13">
        <f t="shared" ca="1" si="4"/>
        <v>87</v>
      </c>
      <c r="F20" s="10">
        <f t="shared" ca="1" si="3"/>
        <v>300</v>
      </c>
      <c r="G20" s="10">
        <v>0</v>
      </c>
      <c r="H20" s="10">
        <f t="shared" ca="1" si="5"/>
        <v>0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387</v>
      </c>
    </row>
    <row r="21" spans="1:13" x14ac:dyDescent="0.3">
      <c r="A21" s="5"/>
      <c r="B21" s="8" t="s">
        <v>53</v>
      </c>
      <c r="C21" s="7"/>
      <c r="D21" s="8"/>
      <c r="E21" s="13">
        <f t="shared" ca="1" si="4"/>
        <v>-16</v>
      </c>
      <c r="F21" s="10">
        <f t="shared" ca="1" si="3"/>
        <v>0</v>
      </c>
      <c r="G21" s="10">
        <v>0</v>
      </c>
      <c r="H21" s="10">
        <f t="shared" ca="1" si="5"/>
        <v>0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-16</v>
      </c>
    </row>
    <row r="22" spans="1:13" x14ac:dyDescent="0.3">
      <c r="A22" s="5"/>
      <c r="B22" s="8" t="s">
        <v>312</v>
      </c>
      <c r="C22" s="7"/>
      <c r="D22" s="8"/>
      <c r="E22" s="13">
        <f t="shared" ca="1" si="4"/>
        <v>80</v>
      </c>
      <c r="F22" s="10">
        <f t="shared" ca="1" si="3"/>
        <v>50</v>
      </c>
      <c r="G22" s="10">
        <v>0</v>
      </c>
      <c r="H22" s="10">
        <f t="shared" ca="1" si="5"/>
        <v>10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120</v>
      </c>
    </row>
    <row r="23" spans="1:13" x14ac:dyDescent="0.3">
      <c r="A23" s="5"/>
      <c r="B23" s="8" t="s">
        <v>294</v>
      </c>
      <c r="C23" s="7"/>
      <c r="D23" s="8"/>
      <c r="E23" s="13">
        <f t="shared" ca="1" si="4"/>
        <v>205</v>
      </c>
      <c r="F23" s="10">
        <f t="shared" ca="1" si="3"/>
        <v>0</v>
      </c>
      <c r="G23" s="10">
        <v>0</v>
      </c>
      <c r="H23" s="10">
        <f t="shared" ca="1" si="5"/>
        <v>0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205</v>
      </c>
    </row>
    <row r="24" spans="1:13" x14ac:dyDescent="0.3">
      <c r="A24" s="5"/>
      <c r="B24" s="8" t="s">
        <v>39</v>
      </c>
      <c r="C24" s="7"/>
      <c r="D24" s="8"/>
      <c r="E24" s="13">
        <f t="shared" ca="1" si="4"/>
        <v>26</v>
      </c>
      <c r="F24" s="10">
        <f t="shared" ca="1" si="3"/>
        <v>0</v>
      </c>
      <c r="G24" s="10">
        <v>0</v>
      </c>
      <c r="H24" s="10">
        <f t="shared" ca="1" si="5"/>
        <v>0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26</v>
      </c>
    </row>
    <row r="25" spans="1:13" x14ac:dyDescent="0.3">
      <c r="A25" s="5"/>
      <c r="B25" s="8" t="s">
        <v>295</v>
      </c>
      <c r="C25" s="7"/>
      <c r="D25" s="8"/>
      <c r="E25" s="13">
        <f t="shared" ca="1" si="4"/>
        <v>251</v>
      </c>
      <c r="F25" s="10">
        <f t="shared" ca="1" si="3"/>
        <v>0</v>
      </c>
      <c r="G25" s="10">
        <v>0</v>
      </c>
      <c r="H25" s="10">
        <f t="shared" ca="1" si="5"/>
        <v>0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251</v>
      </c>
    </row>
    <row r="26" spans="1:13" x14ac:dyDescent="0.3">
      <c r="A26" s="5"/>
      <c r="B26" s="8" t="s">
        <v>296</v>
      </c>
      <c r="C26" s="7"/>
      <c r="D26" s="8"/>
      <c r="E26" s="13">
        <f t="shared" ca="1" si="4"/>
        <v>75</v>
      </c>
      <c r="F26" s="10">
        <f t="shared" ca="1" si="3"/>
        <v>0</v>
      </c>
      <c r="G26" s="10">
        <v>0</v>
      </c>
      <c r="H26" s="10">
        <f t="shared" ca="1" si="5"/>
        <v>0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75</v>
      </c>
    </row>
    <row r="27" spans="1:13" x14ac:dyDescent="0.3">
      <c r="A27" s="5"/>
      <c r="B27" s="8" t="s">
        <v>73</v>
      </c>
      <c r="C27" s="7"/>
      <c r="D27" s="8"/>
      <c r="E27" s="13">
        <f t="shared" ca="1" si="4"/>
        <v>194</v>
      </c>
      <c r="F27" s="10">
        <f t="shared" ca="1" si="3"/>
        <v>0</v>
      </c>
      <c r="G27" s="10">
        <v>0</v>
      </c>
      <c r="H27" s="10">
        <f t="shared" ca="1" si="5"/>
        <v>0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194</v>
      </c>
    </row>
    <row r="28" spans="1:13" x14ac:dyDescent="0.3">
      <c r="A28" s="5"/>
      <c r="B28" s="8" t="s">
        <v>72</v>
      </c>
      <c r="C28" s="7"/>
      <c r="D28" s="8"/>
      <c r="E28" s="13">
        <f t="shared" ca="1" si="4"/>
        <v>27</v>
      </c>
      <c r="F28" s="10">
        <f t="shared" ca="1" si="3"/>
        <v>0</v>
      </c>
      <c r="G28" s="10">
        <v>0</v>
      </c>
      <c r="H28" s="10">
        <f t="shared" ca="1" si="5"/>
        <v>0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27</v>
      </c>
    </row>
    <row r="29" spans="1:13" x14ac:dyDescent="0.3">
      <c r="A29" s="5"/>
      <c r="B29" s="8" t="s">
        <v>74</v>
      </c>
      <c r="C29" s="7"/>
      <c r="D29" s="8"/>
      <c r="E29" s="13">
        <f t="shared" ca="1" si="4"/>
        <v>62</v>
      </c>
      <c r="F29" s="10">
        <f t="shared" ca="1" si="3"/>
        <v>0</v>
      </c>
      <c r="G29" s="10">
        <v>0</v>
      </c>
      <c r="H29" s="10">
        <f t="shared" ca="1" si="5"/>
        <v>0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62</v>
      </c>
    </row>
    <row r="30" spans="1:13" x14ac:dyDescent="0.3">
      <c r="A30" s="5"/>
      <c r="B30" s="8" t="s">
        <v>55</v>
      </c>
      <c r="C30" s="7"/>
      <c r="D30" s="8"/>
      <c r="E30" s="13">
        <f t="shared" ca="1" si="4"/>
        <v>32</v>
      </c>
      <c r="F30" s="10">
        <f t="shared" ca="1" si="3"/>
        <v>0</v>
      </c>
      <c r="G30" s="10">
        <v>0</v>
      </c>
      <c r="H30" s="10">
        <f t="shared" ca="1" si="5"/>
        <v>20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12</v>
      </c>
    </row>
    <row r="31" spans="1:13" x14ac:dyDescent="0.3">
      <c r="A31" s="5"/>
      <c r="B31" s="8" t="s">
        <v>61</v>
      </c>
      <c r="C31" s="7"/>
      <c r="D31" s="8"/>
      <c r="E31" s="13">
        <f t="shared" ca="1" si="4"/>
        <v>73</v>
      </c>
      <c r="F31" s="10">
        <f t="shared" ca="1" si="3"/>
        <v>0</v>
      </c>
      <c r="G31" s="10">
        <v>0</v>
      </c>
      <c r="H31" s="10">
        <f t="shared" ca="1" si="5"/>
        <v>0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73</v>
      </c>
    </row>
    <row r="32" spans="1:13" x14ac:dyDescent="0.3">
      <c r="A32" s="5"/>
      <c r="B32" s="8" t="s">
        <v>56</v>
      </c>
      <c r="C32" s="7"/>
      <c r="D32" s="8"/>
      <c r="E32" s="13">
        <f t="shared" ca="1" si="4"/>
        <v>136</v>
      </c>
      <c r="F32" s="10">
        <f t="shared" ca="1" si="3"/>
        <v>0</v>
      </c>
      <c r="G32" s="10">
        <v>0</v>
      </c>
      <c r="H32" s="10">
        <f t="shared" ca="1" si="5"/>
        <v>0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136</v>
      </c>
    </row>
    <row r="33" spans="1:13" x14ac:dyDescent="0.3">
      <c r="A33" s="5"/>
      <c r="B33" s="8" t="s">
        <v>91</v>
      </c>
      <c r="C33" s="7"/>
      <c r="D33" s="8"/>
      <c r="E33" s="13">
        <f t="shared" ca="1" si="4"/>
        <v>25</v>
      </c>
      <c r="F33" s="10">
        <f t="shared" ca="1" si="3"/>
        <v>0</v>
      </c>
      <c r="G33" s="10">
        <v>0</v>
      </c>
      <c r="H33" s="10">
        <f t="shared" ca="1" si="5"/>
        <v>0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25</v>
      </c>
    </row>
    <row r="34" spans="1:13" x14ac:dyDescent="0.3">
      <c r="A34" s="5"/>
      <c r="B34" s="8" t="s">
        <v>297</v>
      </c>
      <c r="C34" s="7"/>
      <c r="D34" s="8"/>
      <c r="E34" s="13">
        <f t="shared" ca="1" si="4"/>
        <v>56</v>
      </c>
      <c r="F34" s="10">
        <f t="shared" ca="1" si="3"/>
        <v>0</v>
      </c>
      <c r="G34" s="10">
        <v>0</v>
      </c>
      <c r="H34" s="10">
        <f t="shared" ca="1" si="5"/>
        <v>0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56</v>
      </c>
    </row>
    <row r="35" spans="1:13" x14ac:dyDescent="0.3">
      <c r="A35" s="5"/>
      <c r="B35" s="8" t="s">
        <v>57</v>
      </c>
      <c r="C35" s="7"/>
      <c r="D35" s="8"/>
      <c r="E35" s="13">
        <f t="shared" ca="1" si="4"/>
        <v>98</v>
      </c>
      <c r="F35" s="10">
        <f t="shared" ca="1" si="3"/>
        <v>0</v>
      </c>
      <c r="G35" s="10">
        <v>0</v>
      </c>
      <c r="H35" s="10">
        <f t="shared" ca="1" si="5"/>
        <v>0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98</v>
      </c>
    </row>
    <row r="36" spans="1:13" x14ac:dyDescent="0.3">
      <c r="A36" s="5"/>
      <c r="B36" s="8" t="s">
        <v>95</v>
      </c>
      <c r="C36" s="7"/>
      <c r="D36" s="8"/>
      <c r="E36" s="13">
        <f t="shared" ca="1" si="4"/>
        <v>43</v>
      </c>
      <c r="F36" s="10">
        <f t="shared" ca="1" si="3"/>
        <v>0</v>
      </c>
      <c r="G36" s="10">
        <v>0</v>
      </c>
      <c r="H36" s="10">
        <f t="shared" ca="1" si="5"/>
        <v>0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43</v>
      </c>
    </row>
    <row r="37" spans="1:13" x14ac:dyDescent="0.3">
      <c r="A37" s="5"/>
      <c r="B37" s="8" t="s">
        <v>92</v>
      </c>
      <c r="C37" s="7"/>
      <c r="D37" s="8"/>
      <c r="E37" s="13">
        <f t="shared" ca="1" si="4"/>
        <v>996</v>
      </c>
      <c r="F37" s="10">
        <f t="shared" ca="1" si="3"/>
        <v>0</v>
      </c>
      <c r="G37" s="10">
        <v>0</v>
      </c>
      <c r="H37" s="10">
        <f t="shared" ca="1" si="5"/>
        <v>10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986</v>
      </c>
    </row>
    <row r="38" spans="1:13" x14ac:dyDescent="0.3">
      <c r="A38" s="5"/>
      <c r="B38" s="8" t="s">
        <v>50</v>
      </c>
      <c r="C38" s="7"/>
      <c r="D38" s="8"/>
      <c r="E38" s="13">
        <f t="shared" ca="1" si="4"/>
        <v>-2</v>
      </c>
      <c r="F38" s="10">
        <f t="shared" ca="1" si="3"/>
        <v>0</v>
      </c>
      <c r="G38" s="10">
        <v>0</v>
      </c>
      <c r="H38" s="10">
        <f t="shared" ca="1" si="5"/>
        <v>0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-2</v>
      </c>
    </row>
    <row r="39" spans="1:13" x14ac:dyDescent="0.3">
      <c r="A39" s="5"/>
      <c r="B39" s="8" t="s">
        <v>62</v>
      </c>
      <c r="C39" s="7"/>
      <c r="D39" s="8"/>
      <c r="E39" s="13">
        <f t="shared" ca="1" si="4"/>
        <v>-40</v>
      </c>
      <c r="F39" s="10">
        <f t="shared" ca="1" si="3"/>
        <v>0</v>
      </c>
      <c r="G39" s="10">
        <v>0</v>
      </c>
      <c r="H39" s="10">
        <f t="shared" ca="1" si="5"/>
        <v>0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-40</v>
      </c>
    </row>
    <row r="40" spans="1:13" x14ac:dyDescent="0.3">
      <c r="A40" s="5"/>
      <c r="B40" s="8" t="s">
        <v>311</v>
      </c>
      <c r="C40" s="7"/>
      <c r="D40" s="8"/>
      <c r="E40" s="13">
        <f t="shared" ca="1" si="4"/>
        <v>105</v>
      </c>
      <c r="F40" s="10">
        <f t="shared" ca="1" si="3"/>
        <v>0</v>
      </c>
      <c r="G40" s="10">
        <v>0</v>
      </c>
      <c r="H40" s="10">
        <f t="shared" ca="1" si="5"/>
        <v>0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105</v>
      </c>
    </row>
    <row r="41" spans="1:13" x14ac:dyDescent="0.3">
      <c r="A41" s="5"/>
      <c r="B41" s="8" t="s">
        <v>310</v>
      </c>
      <c r="C41" s="7"/>
      <c r="D41" s="8"/>
      <c r="E41" s="13">
        <f t="shared" ca="1" si="4"/>
        <v>-1</v>
      </c>
      <c r="F41" s="10">
        <f t="shared" ca="1" si="3"/>
        <v>0</v>
      </c>
      <c r="G41" s="10">
        <v>0</v>
      </c>
      <c r="H41" s="10">
        <f t="shared" ca="1" si="5"/>
        <v>0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-1</v>
      </c>
    </row>
    <row r="42" spans="1:13" x14ac:dyDescent="0.3">
      <c r="A42" s="5"/>
      <c r="B42" s="8" t="s">
        <v>285</v>
      </c>
      <c r="C42" s="7"/>
      <c r="D42" s="8"/>
      <c r="E42" s="13">
        <f t="shared" ca="1" si="4"/>
        <v>-22</v>
      </c>
      <c r="F42" s="10">
        <f t="shared" ca="1" si="3"/>
        <v>0</v>
      </c>
      <c r="G42" s="10">
        <v>0</v>
      </c>
      <c r="H42" s="10">
        <f t="shared" ca="1" si="5"/>
        <v>0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-22</v>
      </c>
    </row>
    <row r="43" spans="1:13" x14ac:dyDescent="0.3">
      <c r="A43" s="5"/>
      <c r="B43" s="8" t="s">
        <v>63</v>
      </c>
      <c r="C43" s="7"/>
      <c r="D43" s="8"/>
      <c r="E43" s="13">
        <f t="shared" ca="1" si="4"/>
        <v>1375</v>
      </c>
      <c r="F43" s="10">
        <f t="shared" ca="1" si="3"/>
        <v>0</v>
      </c>
      <c r="G43" s="10">
        <v>0</v>
      </c>
      <c r="H43" s="10">
        <f t="shared" ca="1" si="5"/>
        <v>800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575</v>
      </c>
    </row>
    <row r="44" spans="1:13" x14ac:dyDescent="0.3">
      <c r="A44" s="5"/>
      <c r="B44" s="8" t="s">
        <v>298</v>
      </c>
      <c r="C44" s="7"/>
      <c r="D44" s="8"/>
      <c r="E44" s="13">
        <f t="shared" ca="1" si="4"/>
        <v>103</v>
      </c>
      <c r="F44" s="10">
        <f t="shared" ca="1" si="3"/>
        <v>0</v>
      </c>
      <c r="G44" s="10">
        <v>0</v>
      </c>
      <c r="H44" s="10">
        <f t="shared" ca="1" si="5"/>
        <v>0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103</v>
      </c>
    </row>
    <row r="45" spans="1:13" x14ac:dyDescent="0.3">
      <c r="A45" s="5"/>
      <c r="B45" s="8" t="s">
        <v>40</v>
      </c>
      <c r="C45" s="7"/>
      <c r="D45" s="8"/>
      <c r="E45" s="13">
        <f t="shared" ca="1" si="4"/>
        <v>22</v>
      </c>
      <c r="F45" s="10">
        <f t="shared" ca="1" si="3"/>
        <v>0</v>
      </c>
      <c r="G45" s="10">
        <v>0</v>
      </c>
      <c r="H45" s="10">
        <f t="shared" ca="1" si="5"/>
        <v>0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22</v>
      </c>
    </row>
    <row r="46" spans="1:13" x14ac:dyDescent="0.3">
      <c r="A46" s="5"/>
      <c r="B46" s="8" t="s">
        <v>93</v>
      </c>
      <c r="C46" s="7"/>
      <c r="D46" s="8"/>
      <c r="E46" s="13">
        <f t="shared" ca="1" si="4"/>
        <v>21</v>
      </c>
      <c r="F46" s="10">
        <f t="shared" ca="1" si="3"/>
        <v>0</v>
      </c>
      <c r="G46" s="10">
        <v>0</v>
      </c>
      <c r="H46" s="10">
        <f t="shared" ca="1" si="5"/>
        <v>16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5</v>
      </c>
    </row>
    <row r="47" spans="1:13" x14ac:dyDescent="0.3">
      <c r="A47" s="5"/>
      <c r="B47" s="8" t="s">
        <v>96</v>
      </c>
      <c r="C47" s="7"/>
      <c r="D47" s="8"/>
      <c r="E47" s="13">
        <f t="shared" ca="1" si="4"/>
        <v>7</v>
      </c>
      <c r="F47" s="10">
        <f t="shared" ca="1" si="3"/>
        <v>0</v>
      </c>
      <c r="G47" s="10">
        <v>0</v>
      </c>
      <c r="H47" s="10">
        <f t="shared" ca="1" si="5"/>
        <v>0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7</v>
      </c>
    </row>
    <row r="48" spans="1:13" x14ac:dyDescent="0.3">
      <c r="A48" s="5"/>
      <c r="B48" s="8" t="s">
        <v>299</v>
      </c>
      <c r="C48" s="7"/>
      <c r="D48" s="8"/>
      <c r="E48" s="13">
        <f t="shared" ca="1" si="4"/>
        <v>140</v>
      </c>
      <c r="F48" s="10">
        <f t="shared" ca="1" si="3"/>
        <v>0</v>
      </c>
      <c r="G48" s="10">
        <v>0</v>
      </c>
      <c r="H48" s="10">
        <f t="shared" ca="1" si="5"/>
        <v>0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140</v>
      </c>
    </row>
    <row r="49" spans="1:13" x14ac:dyDescent="0.3">
      <c r="A49" s="5"/>
      <c r="B49" s="8" t="s">
        <v>75</v>
      </c>
      <c r="C49" s="7"/>
      <c r="D49" s="8"/>
      <c r="E49" s="13">
        <f t="shared" ca="1" si="4"/>
        <v>35</v>
      </c>
      <c r="F49" s="10">
        <f t="shared" ca="1" si="3"/>
        <v>0</v>
      </c>
      <c r="G49" s="10">
        <v>0</v>
      </c>
      <c r="H49" s="10">
        <f t="shared" ca="1" si="5"/>
        <v>0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35</v>
      </c>
    </row>
    <row r="50" spans="1:13" x14ac:dyDescent="0.3">
      <c r="A50" s="5"/>
      <c r="B50" s="8" t="s">
        <v>300</v>
      </c>
      <c r="C50" s="7"/>
      <c r="D50" s="8"/>
      <c r="E50" s="13">
        <f t="shared" ca="1" si="4"/>
        <v>72</v>
      </c>
      <c r="F50" s="10">
        <f t="shared" ca="1" si="3"/>
        <v>0</v>
      </c>
      <c r="G50" s="10">
        <v>0</v>
      </c>
      <c r="H50" s="10">
        <f t="shared" ca="1" si="5"/>
        <v>0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72</v>
      </c>
    </row>
    <row r="51" spans="1:13" x14ac:dyDescent="0.3">
      <c r="A51" s="5"/>
      <c r="B51" s="8" t="s">
        <v>76</v>
      </c>
      <c r="C51" s="7"/>
      <c r="D51" s="8"/>
      <c r="E51" s="13">
        <f t="shared" ca="1" si="4"/>
        <v>-1</v>
      </c>
      <c r="F51" s="10">
        <f t="shared" ca="1" si="3"/>
        <v>100</v>
      </c>
      <c r="G51" s="10">
        <v>0</v>
      </c>
      <c r="H51" s="10">
        <f t="shared" ca="1" si="5"/>
        <v>0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99</v>
      </c>
    </row>
    <row r="52" spans="1:13" x14ac:dyDescent="0.3">
      <c r="A52" s="5"/>
      <c r="B52" s="8" t="s">
        <v>78</v>
      </c>
      <c r="C52" s="7"/>
      <c r="D52" s="8"/>
      <c r="E52" s="13">
        <f t="shared" ca="1" si="4"/>
        <v>11</v>
      </c>
      <c r="F52" s="10">
        <f t="shared" ca="1" si="3"/>
        <v>50</v>
      </c>
      <c r="G52" s="10">
        <v>0</v>
      </c>
      <c r="H52" s="10">
        <f t="shared" ca="1" si="5"/>
        <v>9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52</v>
      </c>
    </row>
    <row r="53" spans="1:13" x14ac:dyDescent="0.3">
      <c r="A53" s="5"/>
      <c r="B53" s="8" t="s">
        <v>301</v>
      </c>
      <c r="C53" s="7"/>
      <c r="D53" s="8"/>
      <c r="E53" s="13">
        <f t="shared" ca="1" si="4"/>
        <v>215</v>
      </c>
      <c r="F53" s="10">
        <f t="shared" ca="1" si="3"/>
        <v>0</v>
      </c>
      <c r="G53" s="10">
        <v>0</v>
      </c>
      <c r="H53" s="10">
        <f t="shared" ca="1" si="5"/>
        <v>0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215</v>
      </c>
    </row>
    <row r="54" spans="1:13" x14ac:dyDescent="0.3">
      <c r="A54" s="5"/>
      <c r="B54" s="8" t="s">
        <v>314</v>
      </c>
      <c r="C54" s="7"/>
      <c r="D54" s="8"/>
      <c r="E54" s="13">
        <f t="shared" ca="1" si="4"/>
        <v>96</v>
      </c>
      <c r="F54" s="10">
        <f t="shared" ca="1" si="3"/>
        <v>0</v>
      </c>
      <c r="G54" s="10">
        <v>0</v>
      </c>
      <c r="H54" s="10">
        <f t="shared" ca="1" si="5"/>
        <v>10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86</v>
      </c>
    </row>
    <row r="55" spans="1:13" x14ac:dyDescent="0.3">
      <c r="A55" s="5"/>
      <c r="B55" s="8" t="s">
        <v>80</v>
      </c>
      <c r="C55" s="7"/>
      <c r="D55" s="8"/>
      <c r="E55" s="13">
        <f t="shared" ca="1" si="4"/>
        <v>54</v>
      </c>
      <c r="F55" s="10">
        <f t="shared" ca="1" si="3"/>
        <v>0</v>
      </c>
      <c r="G55" s="10">
        <v>0</v>
      </c>
      <c r="H55" s="10">
        <f t="shared" ca="1" si="5"/>
        <v>0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54</v>
      </c>
    </row>
    <row r="56" spans="1:13" x14ac:dyDescent="0.3">
      <c r="A56" s="5"/>
      <c r="B56" s="8" t="s">
        <v>41</v>
      </c>
      <c r="C56" s="7"/>
      <c r="D56" s="8"/>
      <c r="E56" s="13">
        <f t="shared" ca="1" si="4"/>
        <v>103</v>
      </c>
      <c r="F56" s="10">
        <f t="shared" ca="1" si="3"/>
        <v>0</v>
      </c>
      <c r="G56" s="10">
        <v>0</v>
      </c>
      <c r="H56" s="10">
        <f t="shared" ca="1" si="5"/>
        <v>0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103</v>
      </c>
    </row>
    <row r="57" spans="1:13" x14ac:dyDescent="0.3">
      <c r="A57" s="5"/>
      <c r="B57" s="8" t="s">
        <v>42</v>
      </c>
      <c r="C57" s="7"/>
      <c r="D57" s="8"/>
      <c r="E57" s="13">
        <f t="shared" ca="1" si="4"/>
        <v>103</v>
      </c>
      <c r="F57" s="10">
        <f t="shared" ca="1" si="3"/>
        <v>0</v>
      </c>
      <c r="G57" s="10">
        <v>0</v>
      </c>
      <c r="H57" s="10">
        <f t="shared" ca="1" si="5"/>
        <v>0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103</v>
      </c>
    </row>
    <row r="58" spans="1:13" x14ac:dyDescent="0.3">
      <c r="A58" s="5"/>
      <c r="B58" s="8" t="s">
        <v>303</v>
      </c>
      <c r="C58" s="7"/>
      <c r="D58" s="8"/>
      <c r="E58" s="13">
        <f t="shared" ca="1" si="4"/>
        <v>346</v>
      </c>
      <c r="F58" s="10">
        <f t="shared" ca="1" si="3"/>
        <v>0</v>
      </c>
      <c r="G58" s="10">
        <v>0</v>
      </c>
      <c r="H58" s="10">
        <f t="shared" ca="1" si="5"/>
        <v>0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346</v>
      </c>
    </row>
    <row r="59" spans="1:13" x14ac:dyDescent="0.3">
      <c r="A59" s="5"/>
      <c r="B59" s="8" t="s">
        <v>81</v>
      </c>
      <c r="C59" s="7"/>
      <c r="D59" s="8"/>
      <c r="E59" s="13">
        <f t="shared" ca="1" si="4"/>
        <v>7</v>
      </c>
      <c r="F59" s="10">
        <f t="shared" ca="1" si="3"/>
        <v>0</v>
      </c>
      <c r="G59" s="10">
        <v>0</v>
      </c>
      <c r="H59" s="10">
        <f t="shared" ca="1" si="5"/>
        <v>0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7</v>
      </c>
    </row>
    <row r="60" spans="1:13" x14ac:dyDescent="0.3">
      <c r="A60" s="5"/>
      <c r="B60" s="8" t="s">
        <v>82</v>
      </c>
      <c r="C60" s="7"/>
      <c r="D60" s="8"/>
      <c r="E60" s="13">
        <f t="shared" ca="1" si="4"/>
        <v>6</v>
      </c>
      <c r="F60" s="10">
        <f t="shared" ca="1" si="3"/>
        <v>0</v>
      </c>
      <c r="G60" s="10">
        <v>0</v>
      </c>
      <c r="H60" s="10">
        <f t="shared" ca="1" si="5"/>
        <v>0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6</v>
      </c>
    </row>
    <row r="61" spans="1:13" x14ac:dyDescent="0.3">
      <c r="A61" s="5"/>
      <c r="B61" s="8" t="s">
        <v>64</v>
      </c>
      <c r="C61" s="7"/>
      <c r="D61" s="8"/>
      <c r="E61" s="13">
        <f t="shared" ca="1" si="4"/>
        <v>22</v>
      </c>
      <c r="F61" s="10">
        <f t="shared" ca="1" si="3"/>
        <v>0</v>
      </c>
      <c r="G61" s="10">
        <v>0</v>
      </c>
      <c r="H61" s="10">
        <f t="shared" ca="1" si="5"/>
        <v>0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22</v>
      </c>
    </row>
    <row r="62" spans="1:13" x14ac:dyDescent="0.3">
      <c r="A62" s="5"/>
      <c r="B62" s="8" t="s">
        <v>43</v>
      </c>
      <c r="C62" s="7"/>
      <c r="D62" s="8"/>
      <c r="E62" s="13">
        <f t="shared" ca="1" si="4"/>
        <v>3</v>
      </c>
      <c r="F62" s="10">
        <f t="shared" ca="1" si="3"/>
        <v>0</v>
      </c>
      <c r="G62" s="10">
        <v>0</v>
      </c>
      <c r="H62" s="10">
        <f t="shared" ca="1" si="5"/>
        <v>0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3</v>
      </c>
    </row>
    <row r="63" spans="1:13" x14ac:dyDescent="0.3">
      <c r="A63" s="5"/>
      <c r="B63" s="8" t="s">
        <v>83</v>
      </c>
      <c r="C63" s="7"/>
      <c r="D63" s="8"/>
      <c r="E63" s="13">
        <f t="shared" ca="1" si="4"/>
        <v>41</v>
      </c>
      <c r="F63" s="10">
        <f t="shared" ca="1" si="3"/>
        <v>0</v>
      </c>
      <c r="G63" s="10">
        <v>0</v>
      </c>
      <c r="H63" s="10">
        <f t="shared" ca="1" si="5"/>
        <v>0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41</v>
      </c>
    </row>
    <row r="64" spans="1:13" x14ac:dyDescent="0.3">
      <c r="A64" s="5"/>
      <c r="B64" s="8" t="s">
        <v>44</v>
      </c>
      <c r="C64" s="7"/>
      <c r="D64" s="8"/>
      <c r="E64" s="13">
        <f t="shared" ca="1" si="4"/>
        <v>128</v>
      </c>
      <c r="F64" s="10">
        <f t="shared" ca="1" si="3"/>
        <v>0</v>
      </c>
      <c r="G64" s="10">
        <v>0</v>
      </c>
      <c r="H64" s="10">
        <f t="shared" ca="1" si="5"/>
        <v>0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128</v>
      </c>
    </row>
    <row r="65" spans="1:13" x14ac:dyDescent="0.3">
      <c r="A65" s="5"/>
      <c r="B65" s="8" t="s">
        <v>85</v>
      </c>
      <c r="C65" s="7"/>
      <c r="D65" s="8"/>
      <c r="E65" s="13">
        <f t="shared" ca="1" si="4"/>
        <v>11</v>
      </c>
      <c r="F65" s="10">
        <f t="shared" ca="1" si="3"/>
        <v>50</v>
      </c>
      <c r="G65" s="10">
        <v>0</v>
      </c>
      <c r="H65" s="10">
        <f t="shared" ca="1" si="5"/>
        <v>0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61</v>
      </c>
    </row>
    <row r="66" spans="1:13" x14ac:dyDescent="0.3">
      <c r="A66" s="5"/>
      <c r="B66" s="8" t="s">
        <v>45</v>
      </c>
      <c r="C66" s="7"/>
      <c r="D66" s="8"/>
      <c r="E66" s="13">
        <f t="shared" ca="1" si="4"/>
        <v>20</v>
      </c>
      <c r="F66" s="10">
        <f t="shared" ca="1" si="3"/>
        <v>100</v>
      </c>
      <c r="G66" s="10">
        <v>0</v>
      </c>
      <c r="H66" s="10">
        <f t="shared" ca="1" si="5"/>
        <v>0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120</v>
      </c>
    </row>
    <row r="67" spans="1:13" x14ac:dyDescent="0.3">
      <c r="A67" s="5"/>
      <c r="B67" s="8" t="s">
        <v>86</v>
      </c>
      <c r="C67" s="7"/>
      <c r="D67" s="8"/>
      <c r="E67" s="13">
        <f t="shared" ca="1" si="4"/>
        <v>114</v>
      </c>
      <c r="F67" s="10">
        <f t="shared" ca="1" si="3"/>
        <v>100</v>
      </c>
      <c r="G67" s="10">
        <v>0</v>
      </c>
      <c r="H67" s="10">
        <f t="shared" ca="1" si="5"/>
        <v>0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214</v>
      </c>
    </row>
    <row r="68" spans="1:13" x14ac:dyDescent="0.3">
      <c r="A68" s="5"/>
      <c r="B68" s="8" t="s">
        <v>315</v>
      </c>
      <c r="C68" s="7"/>
      <c r="D68" s="8"/>
      <c r="E68" s="13">
        <f t="shared" ca="1" si="4"/>
        <v>77</v>
      </c>
      <c r="F68" s="10">
        <f t="shared" ca="1" si="3"/>
        <v>0</v>
      </c>
      <c r="G68" s="10">
        <v>0</v>
      </c>
      <c r="H68" s="10">
        <f t="shared" ca="1" si="5"/>
        <v>0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77</v>
      </c>
    </row>
    <row r="69" spans="1:13" x14ac:dyDescent="0.3">
      <c r="A69" s="5"/>
      <c r="B69" s="8" t="s">
        <v>324</v>
      </c>
      <c r="C69" s="7"/>
      <c r="D69" s="8"/>
      <c r="E69" s="13">
        <f t="shared" ca="1" si="4"/>
        <v>0</v>
      </c>
      <c r="F69" s="10">
        <f t="shared" ca="1" si="3"/>
        <v>30</v>
      </c>
      <c r="G69" s="10">
        <v>0</v>
      </c>
      <c r="H69" s="10">
        <f t="shared" ca="1" si="5"/>
        <v>0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30</v>
      </c>
    </row>
    <row r="70" spans="1:13" x14ac:dyDescent="0.3">
      <c r="A70" s="5"/>
      <c r="B70" s="8" t="s">
        <v>46</v>
      </c>
      <c r="C70" s="7"/>
      <c r="D70" s="8"/>
      <c r="E70" s="13">
        <f t="shared" ca="1" si="4"/>
        <v>62</v>
      </c>
      <c r="F70" s="10">
        <f t="shared" ca="1" si="3"/>
        <v>400</v>
      </c>
      <c r="G70" s="10">
        <v>0</v>
      </c>
      <c r="H70" s="10">
        <f t="shared" ca="1" si="5"/>
        <v>4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458</v>
      </c>
    </row>
    <row r="71" spans="1:13" x14ac:dyDescent="0.3">
      <c r="A71" s="5"/>
      <c r="B71" s="8" t="s">
        <v>47</v>
      </c>
      <c r="C71" s="7"/>
      <c r="D71" s="8"/>
      <c r="E71" s="13">
        <f t="shared" ca="1" si="4"/>
        <v>42</v>
      </c>
      <c r="F71" s="10">
        <f t="shared" ca="1" si="3"/>
        <v>140</v>
      </c>
      <c r="G71" s="10">
        <v>0</v>
      </c>
      <c r="H71" s="10">
        <f t="shared" ca="1" si="5"/>
        <v>0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182</v>
      </c>
    </row>
    <row r="72" spans="1:13" x14ac:dyDescent="0.3">
      <c r="A72" s="5"/>
      <c r="B72" s="8" t="s">
        <v>304</v>
      </c>
      <c r="C72" s="7"/>
      <c r="D72" s="8"/>
      <c r="E72" s="13">
        <f t="shared" ca="1" si="4"/>
        <v>271</v>
      </c>
      <c r="F72" s="10">
        <f t="shared" ca="1" si="3"/>
        <v>500</v>
      </c>
      <c r="G72" s="10">
        <v>0</v>
      </c>
      <c r="H72" s="10">
        <f t="shared" ca="1" si="5"/>
        <v>10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761</v>
      </c>
    </row>
    <row r="73" spans="1:13" x14ac:dyDescent="0.3">
      <c r="A73" s="5"/>
      <c r="B73" s="8" t="s">
        <v>58</v>
      </c>
      <c r="C73" s="7"/>
      <c r="D73" s="8"/>
      <c r="E73" s="13">
        <f t="shared" ca="1" si="4"/>
        <v>224</v>
      </c>
      <c r="F73" s="10">
        <f t="shared" ca="1" si="3"/>
        <v>200</v>
      </c>
      <c r="G73" s="10">
        <v>0</v>
      </c>
      <c r="H73" s="10">
        <f t="shared" ca="1" si="5"/>
        <v>0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424</v>
      </c>
    </row>
    <row r="74" spans="1:13" x14ac:dyDescent="0.3">
      <c r="A74" s="5"/>
      <c r="B74" s="8" t="s">
        <v>51</v>
      </c>
      <c r="C74" s="7"/>
      <c r="D74" s="8"/>
      <c r="E74" s="13">
        <f t="shared" ca="1" si="4"/>
        <v>-6</v>
      </c>
      <c r="F74" s="10">
        <f t="shared" ca="1" si="3"/>
        <v>100</v>
      </c>
      <c r="G74" s="10">
        <v>0</v>
      </c>
      <c r="H74" s="10">
        <f t="shared" ca="1" si="5"/>
        <v>0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94</v>
      </c>
    </row>
    <row r="75" spans="1:13" x14ac:dyDescent="0.3">
      <c r="A75" s="5"/>
      <c r="B75" s="8" t="s">
        <v>286</v>
      </c>
      <c r="C75" s="7"/>
      <c r="D75" s="8"/>
      <c r="E75" s="13">
        <f t="shared" ca="1" si="4"/>
        <v>84</v>
      </c>
      <c r="F75" s="10">
        <f t="shared" ca="1" si="3"/>
        <v>0</v>
      </c>
      <c r="G75" s="10">
        <v>0</v>
      </c>
      <c r="H75" s="10">
        <f t="shared" ca="1" si="5"/>
        <v>0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84</v>
      </c>
    </row>
    <row r="76" spans="1:13" x14ac:dyDescent="0.3">
      <c r="A76" s="5"/>
      <c r="B76" s="8" t="s">
        <v>287</v>
      </c>
      <c r="C76" s="7"/>
      <c r="D76" s="8"/>
      <c r="E76" s="13">
        <f t="shared" ca="1" si="4"/>
        <v>7</v>
      </c>
      <c r="F76" s="10">
        <f t="shared" ca="1" si="3"/>
        <v>0</v>
      </c>
      <c r="G76" s="10">
        <v>0</v>
      </c>
      <c r="H76" s="10">
        <f t="shared" ca="1" si="5"/>
        <v>0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7</v>
      </c>
    </row>
    <row r="77" spans="1:13" x14ac:dyDescent="0.3">
      <c r="A77" s="5"/>
      <c r="B77" s="8" t="s">
        <v>288</v>
      </c>
      <c r="C77" s="7"/>
      <c r="D77" s="8"/>
      <c r="E77" s="13">
        <f t="shared" ca="1" si="4"/>
        <v>163</v>
      </c>
      <c r="F77" s="10">
        <f t="shared" ca="1" si="3"/>
        <v>0</v>
      </c>
      <c r="G77" s="10">
        <v>0</v>
      </c>
      <c r="H77" s="10">
        <f t="shared" ca="1" si="5"/>
        <v>5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158</v>
      </c>
    </row>
    <row r="78" spans="1:13" x14ac:dyDescent="0.3">
      <c r="A78" s="5"/>
      <c r="B78" s="8" t="s">
        <v>293</v>
      </c>
      <c r="C78" s="7"/>
      <c r="D78" s="8"/>
      <c r="E78" s="13">
        <f t="shared" ca="1" si="4"/>
        <v>73</v>
      </c>
      <c r="F78" s="10">
        <f t="shared" ca="1" si="3"/>
        <v>0</v>
      </c>
      <c r="G78" s="10">
        <v>0</v>
      </c>
      <c r="H78" s="10">
        <f t="shared" ca="1" si="5"/>
        <v>10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63</v>
      </c>
    </row>
    <row r="79" spans="1:13" x14ac:dyDescent="0.3">
      <c r="A79" s="5"/>
      <c r="B79" s="8" t="s">
        <v>71</v>
      </c>
      <c r="C79" s="7"/>
      <c r="D79" s="8"/>
      <c r="E79" s="13">
        <f t="shared" ca="1" si="4"/>
        <v>268</v>
      </c>
      <c r="F79" s="10">
        <f t="shared" ca="1" si="3"/>
        <v>0</v>
      </c>
      <c r="G79" s="10">
        <v>0</v>
      </c>
      <c r="H79" s="10">
        <f t="shared" ca="1" si="5"/>
        <v>0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268</v>
      </c>
    </row>
    <row r="80" spans="1:13" x14ac:dyDescent="0.3">
      <c r="A80" s="5"/>
      <c r="B80" s="8" t="s">
        <v>60</v>
      </c>
      <c r="C80" s="7"/>
      <c r="D80" s="8"/>
      <c r="E80" s="13">
        <f t="shared" ca="1" si="4"/>
        <v>35</v>
      </c>
      <c r="F80" s="10">
        <f t="shared" ca="1" si="3"/>
        <v>0</v>
      </c>
      <c r="G80" s="10">
        <v>0</v>
      </c>
      <c r="H80" s="10">
        <f t="shared" ca="1" si="5"/>
        <v>0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35</v>
      </c>
    </row>
    <row r="81" spans="1:13" x14ac:dyDescent="0.3">
      <c r="A81" s="5"/>
      <c r="B81" s="8" t="s">
        <v>77</v>
      </c>
      <c r="C81" s="7"/>
      <c r="D81" s="8"/>
      <c r="E81" s="13">
        <f t="shared" ca="1" si="4"/>
        <v>55</v>
      </c>
      <c r="F81" s="10">
        <f t="shared" ca="1" si="3"/>
        <v>80</v>
      </c>
      <c r="G81" s="10">
        <v>0</v>
      </c>
      <c r="H81" s="10">
        <f t="shared" ca="1" si="5"/>
        <v>25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110</v>
      </c>
    </row>
    <row r="82" spans="1:13" x14ac:dyDescent="0.3">
      <c r="A82" s="5"/>
      <c r="B82" s="8" t="s">
        <v>302</v>
      </c>
      <c r="C82" s="7"/>
      <c r="D82" s="8"/>
      <c r="E82" s="13">
        <f t="shared" ca="1" si="4"/>
        <v>200</v>
      </c>
      <c r="F82" s="10">
        <f t="shared" ca="1" si="3"/>
        <v>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200</v>
      </c>
    </row>
    <row r="83" spans="1:13" x14ac:dyDescent="0.3">
      <c r="A83" s="5"/>
      <c r="B83" s="8" t="s">
        <v>94</v>
      </c>
      <c r="C83" s="7"/>
      <c r="D83" s="8"/>
      <c r="E83" s="13">
        <f t="shared" ca="1" si="4"/>
        <v>64</v>
      </c>
      <c r="F83" s="10">
        <f t="shared" ca="1" si="3"/>
        <v>0</v>
      </c>
      <c r="G83" s="10">
        <v>0</v>
      </c>
      <c r="H83" s="10">
        <f t="shared" ca="1" si="5"/>
        <v>0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64</v>
      </c>
    </row>
    <row r="84" spans="1:13" x14ac:dyDescent="0.3">
      <c r="A84" s="5"/>
      <c r="B84" s="8" t="s">
        <v>87</v>
      </c>
      <c r="C84" s="7"/>
      <c r="D84" s="8"/>
      <c r="E84" s="13">
        <f t="shared" ca="1" si="4"/>
        <v>1</v>
      </c>
      <c r="F84" s="10">
        <f t="shared" ca="1" si="3"/>
        <v>0</v>
      </c>
      <c r="G84" s="10">
        <v>0</v>
      </c>
      <c r="H84" s="10">
        <f t="shared" ca="1" si="5"/>
        <v>0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1</v>
      </c>
    </row>
    <row r="85" spans="1:13" x14ac:dyDescent="0.3">
      <c r="A85" s="5"/>
      <c r="B85" s="8" t="s">
        <v>97</v>
      </c>
      <c r="C85" s="7"/>
      <c r="D85" s="8"/>
      <c r="E85" s="13">
        <f t="shared" ca="1" si="4"/>
        <v>6</v>
      </c>
      <c r="F85" s="10">
        <f t="shared" ca="1" si="3"/>
        <v>0</v>
      </c>
      <c r="G85" s="10">
        <v>0</v>
      </c>
      <c r="H85" s="10">
        <f t="shared" ca="1" si="5"/>
        <v>0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6</v>
      </c>
    </row>
    <row r="86" spans="1:13" x14ac:dyDescent="0.3">
      <c r="A86" s="5"/>
      <c r="B86" s="8" t="s">
        <v>89</v>
      </c>
      <c r="C86" s="7"/>
      <c r="D86" s="8"/>
      <c r="E86" s="13">
        <f t="shared" ca="1" si="4"/>
        <v>-17</v>
      </c>
      <c r="F86" s="10">
        <f t="shared" ca="1" si="3"/>
        <v>0</v>
      </c>
      <c r="G86" s="10">
        <v>0</v>
      </c>
      <c r="H86" s="10">
        <f t="shared" ca="1" si="5"/>
        <v>0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-17</v>
      </c>
    </row>
    <row r="87" spans="1:13" x14ac:dyDescent="0.3">
      <c r="A87" s="5"/>
      <c r="B87" s="8" t="s">
        <v>90</v>
      </c>
      <c r="C87" s="7"/>
      <c r="D87" s="8"/>
      <c r="E87" s="13">
        <f t="shared" ca="1" si="4"/>
        <v>-3</v>
      </c>
      <c r="F87" s="10">
        <f t="shared" ca="1" si="3"/>
        <v>0</v>
      </c>
      <c r="G87" s="10">
        <v>0</v>
      </c>
      <c r="H87" s="10">
        <f t="shared" ca="1" si="5"/>
        <v>0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-3</v>
      </c>
    </row>
    <row r="88" spans="1:13" x14ac:dyDescent="0.3">
      <c r="A88" s="5"/>
      <c r="B88" s="8" t="s">
        <v>313</v>
      </c>
      <c r="C88" s="7"/>
      <c r="D88" s="8"/>
      <c r="E88" s="13">
        <f t="shared" ca="1" si="4"/>
        <v>20</v>
      </c>
      <c r="F88" s="10">
        <f t="shared" ca="1" si="3"/>
        <v>0</v>
      </c>
      <c r="G88" s="10">
        <v>0</v>
      </c>
      <c r="H88" s="10">
        <f t="shared" ca="1" si="5"/>
        <v>0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20</v>
      </c>
    </row>
    <row r="89" spans="1:13" x14ac:dyDescent="0.3">
      <c r="A89" s="5"/>
      <c r="B89" s="8" t="s">
        <v>79</v>
      </c>
      <c r="C89" s="7"/>
      <c r="D89" s="8"/>
      <c r="E89" s="13">
        <f t="shared" ca="1" si="4"/>
        <v>11</v>
      </c>
      <c r="F89" s="10">
        <f t="shared" ca="1" si="3"/>
        <v>0</v>
      </c>
      <c r="G89" s="10">
        <v>0</v>
      </c>
      <c r="H89" s="10">
        <f t="shared" ca="1" si="5"/>
        <v>0</v>
      </c>
      <c r="I89" s="10">
        <v>0</v>
      </c>
      <c r="J89" s="10">
        <v>0</v>
      </c>
      <c r="K89" s="10">
        <v>0</v>
      </c>
      <c r="L89" s="10">
        <v>0</v>
      </c>
      <c r="M89" s="14">
        <f t="shared" ca="1" si="6"/>
        <v>11</v>
      </c>
    </row>
    <row r="90" spans="1:13" x14ac:dyDescent="0.3">
      <c r="A90" s="5"/>
      <c r="B90" s="8" t="s">
        <v>84</v>
      </c>
      <c r="C90" s="7"/>
      <c r="D90" s="8"/>
      <c r="E90" s="13">
        <f t="shared" ca="1" si="4"/>
        <v>7</v>
      </c>
      <c r="F90" s="10">
        <f t="shared" ca="1" si="3"/>
        <v>0</v>
      </c>
      <c r="G90" s="10">
        <v>0</v>
      </c>
      <c r="H90" s="10">
        <f t="shared" ca="1" si="5"/>
        <v>0</v>
      </c>
      <c r="I90" s="10">
        <v>0</v>
      </c>
      <c r="J90" s="10">
        <v>0</v>
      </c>
      <c r="K90" s="10">
        <v>0</v>
      </c>
      <c r="L90" s="10">
        <v>0</v>
      </c>
      <c r="M90" s="14">
        <f t="shared" ca="1" si="6"/>
        <v>7</v>
      </c>
    </row>
    <row r="91" spans="1:13" x14ac:dyDescent="0.3">
      <c r="A91" s="5"/>
      <c r="B91" s="8" t="s">
        <v>305</v>
      </c>
      <c r="C91" s="7"/>
      <c r="D91" s="8"/>
      <c r="E91" s="13">
        <f t="shared" ca="1" si="4"/>
        <v>-2</v>
      </c>
      <c r="F91" s="10">
        <f t="shared" ca="1" si="3"/>
        <v>0</v>
      </c>
      <c r="G91" s="10">
        <v>0</v>
      </c>
      <c r="H91" s="10">
        <f t="shared" ca="1" si="5"/>
        <v>0</v>
      </c>
      <c r="I91" s="10">
        <v>0</v>
      </c>
      <c r="J91" s="10">
        <v>0</v>
      </c>
      <c r="K91" s="10">
        <v>0</v>
      </c>
      <c r="L91" s="10">
        <v>0</v>
      </c>
      <c r="M91" s="14">
        <f t="shared" ca="1" si="6"/>
        <v>-2</v>
      </c>
    </row>
    <row r="92" spans="1:13" x14ac:dyDescent="0.3">
      <c r="A92" s="5"/>
      <c r="B92" s="8" t="s">
        <v>66</v>
      </c>
      <c r="C92" s="7"/>
      <c r="D92" s="8"/>
      <c r="E92" s="13">
        <f t="shared" ca="1" si="4"/>
        <v>0</v>
      </c>
      <c r="F92" s="10">
        <f t="shared" ca="1" si="3"/>
        <v>240</v>
      </c>
      <c r="G92" s="10">
        <v>0</v>
      </c>
      <c r="H92" s="10">
        <f t="shared" ca="1" si="5"/>
        <v>142</v>
      </c>
      <c r="I92" s="10">
        <v>0</v>
      </c>
      <c r="J92" s="10">
        <v>0</v>
      </c>
      <c r="K92" s="10">
        <v>0</v>
      </c>
      <c r="L92" s="10">
        <v>0</v>
      </c>
      <c r="M92" s="14">
        <f t="shared" ca="1" si="6"/>
        <v>98</v>
      </c>
    </row>
    <row r="93" spans="1:13" x14ac:dyDescent="0.3">
      <c r="A93" s="5"/>
      <c r="B93" s="8" t="s">
        <v>59</v>
      </c>
      <c r="C93" s="7"/>
      <c r="D93" s="8"/>
      <c r="E93" s="13">
        <f t="shared" ca="1" si="4"/>
        <v>21</v>
      </c>
      <c r="F93" s="10">
        <f t="shared" ca="1" si="3"/>
        <v>0</v>
      </c>
      <c r="G93" s="10">
        <v>0</v>
      </c>
      <c r="H93" s="10">
        <f t="shared" ca="1" si="5"/>
        <v>0</v>
      </c>
      <c r="I93" s="10">
        <v>0</v>
      </c>
      <c r="J93" s="10">
        <v>0</v>
      </c>
      <c r="K93" s="10">
        <v>0</v>
      </c>
      <c r="L93" s="10">
        <v>0</v>
      </c>
      <c r="M93" s="14">
        <f t="shared" ca="1" si="6"/>
        <v>21</v>
      </c>
    </row>
    <row r="94" spans="1:13" x14ac:dyDescent="0.3">
      <c r="A94" s="5"/>
      <c r="B94" s="8" t="s">
        <v>309</v>
      </c>
      <c r="C94" s="7"/>
      <c r="D94" s="8"/>
      <c r="E94" s="13">
        <f t="shared" ca="1" si="4"/>
        <v>69</v>
      </c>
      <c r="F94" s="10">
        <f t="shared" ca="1" si="3"/>
        <v>0</v>
      </c>
      <c r="G94" s="10">
        <v>0</v>
      </c>
      <c r="H94" s="10">
        <f t="shared" ca="1" si="5"/>
        <v>0</v>
      </c>
      <c r="I94" s="10">
        <v>0</v>
      </c>
      <c r="J94" s="10">
        <v>0</v>
      </c>
      <c r="K94" s="10">
        <v>0</v>
      </c>
      <c r="L94" s="10">
        <v>0</v>
      </c>
      <c r="M94" s="14">
        <f t="shared" ca="1" si="6"/>
        <v>69</v>
      </c>
    </row>
    <row r="95" spans="1:13" x14ac:dyDescent="0.3">
      <c r="A95" s="5"/>
      <c r="B95" s="8" t="s">
        <v>333</v>
      </c>
      <c r="C95" s="7"/>
      <c r="D95" s="8"/>
      <c r="E95" s="13">
        <f t="shared" ca="1" si="4"/>
        <v>55</v>
      </c>
      <c r="F95" s="10">
        <f t="shared" ca="1" si="3"/>
        <v>0</v>
      </c>
      <c r="G95" s="10">
        <v>0</v>
      </c>
      <c r="H95" s="10">
        <f t="shared" ca="1" si="5"/>
        <v>50</v>
      </c>
      <c r="I95" s="10">
        <v>0</v>
      </c>
      <c r="J95" s="10">
        <v>0</v>
      </c>
      <c r="K95" s="10">
        <v>0</v>
      </c>
      <c r="L95" s="10">
        <v>0</v>
      </c>
      <c r="M95" s="14">
        <f t="shared" ca="1" si="6"/>
        <v>5</v>
      </c>
    </row>
    <row r="96" spans="1:13" x14ac:dyDescent="0.3">
      <c r="A96" s="5"/>
      <c r="B96" s="8" t="s">
        <v>88</v>
      </c>
      <c r="C96" s="7"/>
      <c r="D96" s="8"/>
      <c r="E96" s="13">
        <f t="shared" ca="1" si="4"/>
        <v>0</v>
      </c>
      <c r="F96" s="10">
        <f t="shared" ca="1" si="3"/>
        <v>220</v>
      </c>
      <c r="G96" s="10">
        <v>0</v>
      </c>
      <c r="H96" s="10">
        <f t="shared" ca="1" si="5"/>
        <v>15</v>
      </c>
      <c r="I96" s="10">
        <v>0</v>
      </c>
      <c r="J96" s="10">
        <v>0</v>
      </c>
      <c r="K96" s="10">
        <v>0</v>
      </c>
      <c r="L96" s="10">
        <v>0</v>
      </c>
      <c r="M96" s="14">
        <f t="shared" ca="1" si="6"/>
        <v>205</v>
      </c>
    </row>
    <row r="97" spans="1:13" x14ac:dyDescent="0.3">
      <c r="A97" s="5"/>
      <c r="B97" s="8" t="s">
        <v>307</v>
      </c>
      <c r="C97" s="7"/>
      <c r="D97" s="8"/>
      <c r="E97" s="13">
        <f t="shared" ca="1" si="4"/>
        <v>0</v>
      </c>
      <c r="F97" s="10">
        <f t="shared" ca="1" si="3"/>
        <v>1120</v>
      </c>
      <c r="G97" s="10">
        <v>0</v>
      </c>
      <c r="H97" s="10">
        <f t="shared" ca="1" si="5"/>
        <v>1095</v>
      </c>
      <c r="I97" s="10">
        <v>0</v>
      </c>
      <c r="J97" s="10">
        <v>0</v>
      </c>
      <c r="K97" s="10">
        <v>0</v>
      </c>
      <c r="L97" s="10">
        <v>0</v>
      </c>
      <c r="M97" s="14">
        <f t="shared" ca="1" si="6"/>
        <v>25</v>
      </c>
    </row>
    <row r="98" spans="1:13" ht="14.4" thickBot="1" x14ac:dyDescent="0.35">
      <c r="A98" s="5"/>
      <c r="B98" s="8" t="s">
        <v>308</v>
      </c>
      <c r="C98" s="7"/>
      <c r="D98" s="8"/>
      <c r="E98" s="13">
        <f t="shared" ca="1" si="4"/>
        <v>0</v>
      </c>
      <c r="F98" s="10">
        <f t="shared" ca="1" si="3"/>
        <v>0</v>
      </c>
      <c r="G98" s="10">
        <v>0</v>
      </c>
      <c r="H98" s="10">
        <f t="shared" ca="1" si="5"/>
        <v>90</v>
      </c>
      <c r="I98" s="10">
        <v>0</v>
      </c>
      <c r="J98" s="10">
        <v>0</v>
      </c>
      <c r="K98" s="10">
        <v>0</v>
      </c>
      <c r="L98" s="10">
        <v>0</v>
      </c>
      <c r="M98" s="14">
        <f t="shared" ca="1" si="6"/>
        <v>-90</v>
      </c>
    </row>
    <row r="99" spans="1:13" ht="14.4" thickBot="1" x14ac:dyDescent="0.35">
      <c r="A99" s="5"/>
      <c r="B99" s="15"/>
      <c r="C99" s="16"/>
      <c r="D99" s="15" t="s">
        <v>18</v>
      </c>
      <c r="E99" s="17">
        <f t="shared" ref="E99:M99" ca="1" si="7">SUM(E3:E98)</f>
        <v>10918</v>
      </c>
      <c r="F99" s="17">
        <f t="shared" ca="1" si="7"/>
        <v>6360</v>
      </c>
      <c r="G99" s="17">
        <f t="shared" si="7"/>
        <v>0</v>
      </c>
      <c r="H99" s="17">
        <f t="shared" ca="1" si="7"/>
        <v>2751</v>
      </c>
      <c r="I99" s="17">
        <f t="shared" si="7"/>
        <v>0</v>
      </c>
      <c r="J99" s="17">
        <f t="shared" si="7"/>
        <v>0</v>
      </c>
      <c r="K99" s="17">
        <f t="shared" si="7"/>
        <v>0</v>
      </c>
      <c r="L99" s="17">
        <f t="shared" si="7"/>
        <v>0</v>
      </c>
      <c r="M99" s="18">
        <f t="shared" ca="1" si="7"/>
        <v>14527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07"/>
  <sheetViews>
    <sheetView topLeftCell="A76" workbookViewId="0">
      <selection sqref="A1:M107"/>
    </sheetView>
  </sheetViews>
  <sheetFormatPr defaultColWidth="8.77734375" defaultRowHeight="10.199999999999999" x14ac:dyDescent="0.2"/>
  <cols>
    <col min="1" max="1" width="20.44140625" style="1" bestFit="1" customWidth="1"/>
    <col min="2" max="2" width="8.5546875" style="1" bestFit="1" customWidth="1"/>
    <col min="3" max="3" width="36.7773437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5" style="1" bestFit="1" customWidth="1"/>
    <col min="14" max="16384" width="8.77734375" style="1"/>
  </cols>
  <sheetData>
    <row r="1" spans="1:13" ht="14.4" x14ac:dyDescent="0.3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10.050000000000001" x14ac:dyDescent="0.2">
      <c r="A2" s="50" t="s">
        <v>327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0.050000000000001" x14ac:dyDescent="0.2">
      <c r="A3" s="50" t="s">
        <v>328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0.050000000000001" x14ac:dyDescent="0.2">
      <c r="A4" s="50" t="s">
        <v>337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10.050000000000001" x14ac:dyDescent="0.2">
      <c r="A5" s="50" t="s">
        <v>329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0.050000000000001" x14ac:dyDescent="0.2">
      <c r="A6" s="51" t="s">
        <v>330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ht="10.050000000000001" x14ac:dyDescent="0.2">
      <c r="A7" s="51" t="s">
        <v>331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0.050000000000001" x14ac:dyDescent="0.2">
      <c r="A8" s="52" t="s">
        <v>12</v>
      </c>
      <c r="B8" s="52" t="s">
        <v>48</v>
      </c>
      <c r="C8" s="52" t="s">
        <v>32</v>
      </c>
      <c r="D8" s="52" t="s">
        <v>49</v>
      </c>
      <c r="E8" s="52" t="s">
        <v>3</v>
      </c>
      <c r="F8" s="52" t="s">
        <v>4</v>
      </c>
      <c r="G8" s="52" t="s">
        <v>5</v>
      </c>
      <c r="H8" s="52" t="s">
        <v>6</v>
      </c>
      <c r="I8" s="52" t="s">
        <v>7</v>
      </c>
      <c r="J8" s="52" t="s">
        <v>8</v>
      </c>
      <c r="K8" s="52" t="s">
        <v>9</v>
      </c>
      <c r="L8" s="52" t="s">
        <v>10</v>
      </c>
      <c r="M8" s="52" t="s">
        <v>11</v>
      </c>
    </row>
    <row r="9" spans="1:13" ht="10.050000000000001" x14ac:dyDescent="0.2">
      <c r="A9" s="53" t="s">
        <v>332</v>
      </c>
      <c r="B9" s="54">
        <v>9061576</v>
      </c>
      <c r="C9" s="53" t="s">
        <v>286</v>
      </c>
      <c r="D9" s="54">
        <v>79234988</v>
      </c>
      <c r="E9" s="54">
        <v>84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84</v>
      </c>
    </row>
    <row r="10" spans="1:13" ht="10.050000000000001" x14ac:dyDescent="0.2">
      <c r="A10" s="53" t="s">
        <v>332</v>
      </c>
      <c r="B10" s="54">
        <v>9061576</v>
      </c>
      <c r="C10" s="53" t="s">
        <v>59</v>
      </c>
      <c r="D10" s="54">
        <v>79277857</v>
      </c>
      <c r="E10" s="54">
        <v>21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21</v>
      </c>
    </row>
    <row r="11" spans="1:13" ht="10.050000000000001" x14ac:dyDescent="0.2">
      <c r="A11" s="53" t="s">
        <v>332</v>
      </c>
      <c r="B11" s="54">
        <v>9061576</v>
      </c>
      <c r="C11" s="53" t="s">
        <v>288</v>
      </c>
      <c r="D11" s="54">
        <v>79297696</v>
      </c>
      <c r="E11" s="54">
        <v>163</v>
      </c>
      <c r="F11" s="54">
        <v>0</v>
      </c>
      <c r="G11" s="54">
        <v>0</v>
      </c>
      <c r="H11" s="54">
        <v>5</v>
      </c>
      <c r="I11" s="54">
        <v>0</v>
      </c>
      <c r="J11" s="54">
        <v>0</v>
      </c>
      <c r="K11" s="54">
        <v>0</v>
      </c>
      <c r="L11" s="54">
        <v>0</v>
      </c>
      <c r="M11" s="54">
        <v>158</v>
      </c>
    </row>
    <row r="12" spans="1:13" ht="10.050000000000001" x14ac:dyDescent="0.2">
      <c r="A12" s="53" t="s">
        <v>332</v>
      </c>
      <c r="B12" s="54">
        <v>9061576</v>
      </c>
      <c r="C12" s="53" t="s">
        <v>287</v>
      </c>
      <c r="D12" s="54">
        <v>79696000</v>
      </c>
      <c r="E12" s="54">
        <v>7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7</v>
      </c>
    </row>
    <row r="13" spans="1:13" ht="10.050000000000001" x14ac:dyDescent="0.2">
      <c r="A13" s="53" t="s">
        <v>332</v>
      </c>
      <c r="B13" s="54">
        <v>9061576</v>
      </c>
      <c r="C13" s="53" t="s">
        <v>54</v>
      </c>
      <c r="D13" s="54">
        <v>3822358</v>
      </c>
      <c r="E13" s="54">
        <v>98</v>
      </c>
      <c r="F13" s="54">
        <v>0</v>
      </c>
      <c r="G13" s="54">
        <v>0</v>
      </c>
      <c r="H13" s="54">
        <v>20</v>
      </c>
      <c r="I13" s="54">
        <v>0</v>
      </c>
      <c r="J13" s="54">
        <v>0</v>
      </c>
      <c r="K13" s="54">
        <v>0</v>
      </c>
      <c r="L13" s="54">
        <v>0</v>
      </c>
      <c r="M13" s="54">
        <v>78</v>
      </c>
    </row>
    <row r="14" spans="1:13" ht="10.050000000000001" x14ac:dyDescent="0.2">
      <c r="A14" s="53" t="s">
        <v>332</v>
      </c>
      <c r="B14" s="54">
        <v>9061576</v>
      </c>
      <c r="C14" s="53" t="s">
        <v>52</v>
      </c>
      <c r="D14" s="54">
        <v>3822366</v>
      </c>
      <c r="E14" s="54">
        <v>61</v>
      </c>
      <c r="F14" s="54">
        <v>0</v>
      </c>
      <c r="G14" s="54">
        <v>0</v>
      </c>
      <c r="H14" s="54">
        <v>20</v>
      </c>
      <c r="I14" s="54">
        <v>0</v>
      </c>
      <c r="J14" s="54">
        <v>0</v>
      </c>
      <c r="K14" s="54">
        <v>0</v>
      </c>
      <c r="L14" s="54">
        <v>0</v>
      </c>
      <c r="M14" s="54">
        <v>41</v>
      </c>
    </row>
    <row r="15" spans="1:13" ht="10.050000000000001" x14ac:dyDescent="0.2">
      <c r="A15" s="53" t="s">
        <v>332</v>
      </c>
      <c r="B15" s="54">
        <v>9061576</v>
      </c>
      <c r="C15" s="53" t="s">
        <v>289</v>
      </c>
      <c r="D15" s="54">
        <v>3822331</v>
      </c>
      <c r="E15" s="54">
        <v>170</v>
      </c>
      <c r="F15" s="54">
        <v>200</v>
      </c>
      <c r="G15" s="54">
        <v>0</v>
      </c>
      <c r="H15" s="54">
        <v>40</v>
      </c>
      <c r="I15" s="54">
        <v>0</v>
      </c>
      <c r="J15" s="54">
        <v>0</v>
      </c>
      <c r="K15" s="54">
        <v>0</v>
      </c>
      <c r="L15" s="54">
        <v>0</v>
      </c>
      <c r="M15" s="54">
        <v>330</v>
      </c>
    </row>
    <row r="16" spans="1:13" ht="10.050000000000001" x14ac:dyDescent="0.2">
      <c r="A16" s="53" t="s">
        <v>332</v>
      </c>
      <c r="B16" s="54">
        <v>9061576</v>
      </c>
      <c r="C16" s="53" t="s">
        <v>33</v>
      </c>
      <c r="D16" s="54">
        <v>86212544</v>
      </c>
      <c r="E16" s="54">
        <v>467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467</v>
      </c>
    </row>
    <row r="17" spans="1:13" ht="10.050000000000001" x14ac:dyDescent="0.2">
      <c r="A17" s="53" t="s">
        <v>332</v>
      </c>
      <c r="B17" s="54">
        <v>9061576</v>
      </c>
      <c r="C17" s="53" t="s">
        <v>34</v>
      </c>
      <c r="D17" s="54">
        <v>86228564</v>
      </c>
      <c r="E17" s="54">
        <v>870</v>
      </c>
      <c r="F17" s="54">
        <v>0</v>
      </c>
      <c r="G17" s="54">
        <v>0</v>
      </c>
      <c r="H17" s="54">
        <v>20</v>
      </c>
      <c r="I17" s="54">
        <v>0</v>
      </c>
      <c r="J17" s="54">
        <v>0</v>
      </c>
      <c r="K17" s="54">
        <v>0</v>
      </c>
      <c r="L17" s="54">
        <v>0</v>
      </c>
      <c r="M17" s="54">
        <v>850</v>
      </c>
    </row>
    <row r="18" spans="1:13" ht="10.050000000000001" x14ac:dyDescent="0.2">
      <c r="A18" s="53" t="s">
        <v>332</v>
      </c>
      <c r="B18" s="54">
        <v>9061576</v>
      </c>
      <c r="C18" s="53" t="s">
        <v>306</v>
      </c>
      <c r="D18" s="54">
        <v>86232308</v>
      </c>
      <c r="E18" s="54">
        <v>520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520</v>
      </c>
    </row>
    <row r="19" spans="1:13" ht="10.050000000000001" x14ac:dyDescent="0.2">
      <c r="A19" s="53" t="s">
        <v>332</v>
      </c>
      <c r="B19" s="54">
        <v>9061576</v>
      </c>
      <c r="C19" s="53" t="s">
        <v>35</v>
      </c>
      <c r="D19" s="54">
        <v>6077322</v>
      </c>
      <c r="E19" s="54">
        <v>254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254</v>
      </c>
    </row>
    <row r="20" spans="1:13" ht="10.050000000000001" x14ac:dyDescent="0.2">
      <c r="A20" s="53" t="s">
        <v>332</v>
      </c>
      <c r="B20" s="54">
        <v>9061576</v>
      </c>
      <c r="C20" s="53" t="s">
        <v>36</v>
      </c>
      <c r="D20" s="54">
        <v>5999978</v>
      </c>
      <c r="E20" s="54">
        <v>276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276</v>
      </c>
    </row>
    <row r="21" spans="1:13" ht="10.050000000000001" x14ac:dyDescent="0.2">
      <c r="A21" s="53" t="s">
        <v>332</v>
      </c>
      <c r="B21" s="54">
        <v>9061576</v>
      </c>
      <c r="C21" s="53" t="s">
        <v>290</v>
      </c>
      <c r="D21" s="54">
        <v>6112179</v>
      </c>
      <c r="E21" s="54">
        <v>643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643</v>
      </c>
    </row>
    <row r="22" spans="1:13" ht="10.050000000000001" x14ac:dyDescent="0.2">
      <c r="A22" s="53" t="s">
        <v>332</v>
      </c>
      <c r="B22" s="54">
        <v>9061576</v>
      </c>
      <c r="C22" s="53" t="s">
        <v>291</v>
      </c>
      <c r="D22" s="54">
        <v>6113191</v>
      </c>
      <c r="E22" s="54">
        <v>-2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-2</v>
      </c>
    </row>
    <row r="23" spans="1:13" ht="10.050000000000001" x14ac:dyDescent="0.2">
      <c r="A23" s="53" t="s">
        <v>332</v>
      </c>
      <c r="B23" s="54">
        <v>9061576</v>
      </c>
      <c r="C23" s="53" t="s">
        <v>65</v>
      </c>
      <c r="D23" s="54">
        <v>79722869</v>
      </c>
      <c r="E23" s="54">
        <v>32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32</v>
      </c>
    </row>
    <row r="24" spans="1:13" ht="10.050000000000001" x14ac:dyDescent="0.2">
      <c r="A24" s="53" t="s">
        <v>332</v>
      </c>
      <c r="B24" s="54">
        <v>9061576</v>
      </c>
      <c r="C24" s="53" t="s">
        <v>292</v>
      </c>
      <c r="D24" s="54">
        <v>5708361</v>
      </c>
      <c r="E24" s="54">
        <v>51</v>
      </c>
      <c r="F24" s="54">
        <v>0</v>
      </c>
      <c r="G24" s="54">
        <v>0</v>
      </c>
      <c r="H24" s="54">
        <v>10</v>
      </c>
      <c r="I24" s="54">
        <v>0</v>
      </c>
      <c r="J24" s="54">
        <v>0</v>
      </c>
      <c r="K24" s="54">
        <v>0</v>
      </c>
      <c r="L24" s="54">
        <v>0</v>
      </c>
      <c r="M24" s="54">
        <v>41</v>
      </c>
    </row>
    <row r="25" spans="1:13" ht="10.050000000000001" x14ac:dyDescent="0.2">
      <c r="A25" s="53" t="s">
        <v>332</v>
      </c>
      <c r="B25" s="54">
        <v>9061576</v>
      </c>
      <c r="C25" s="53" t="s">
        <v>67</v>
      </c>
      <c r="D25" s="54">
        <v>5697343</v>
      </c>
      <c r="E25" s="54">
        <v>6</v>
      </c>
      <c r="F25" s="54">
        <v>10</v>
      </c>
      <c r="G25" s="54">
        <v>0</v>
      </c>
      <c r="H25" s="54">
        <v>5</v>
      </c>
      <c r="I25" s="54">
        <v>0</v>
      </c>
      <c r="J25" s="54">
        <v>0</v>
      </c>
      <c r="K25" s="54">
        <v>0</v>
      </c>
      <c r="L25" s="54">
        <v>0</v>
      </c>
      <c r="M25" s="54">
        <v>11</v>
      </c>
    </row>
    <row r="26" spans="1:13" ht="10.050000000000001" x14ac:dyDescent="0.2">
      <c r="A26" s="53" t="s">
        <v>332</v>
      </c>
      <c r="B26" s="54">
        <v>9061576</v>
      </c>
      <c r="C26" s="53" t="s">
        <v>70</v>
      </c>
      <c r="D26" s="54">
        <v>5699494</v>
      </c>
      <c r="E26" s="54">
        <v>69</v>
      </c>
      <c r="F26" s="54">
        <v>500</v>
      </c>
      <c r="G26" s="54">
        <v>0</v>
      </c>
      <c r="H26" s="54">
        <v>100</v>
      </c>
      <c r="I26" s="54">
        <v>0</v>
      </c>
      <c r="J26" s="54">
        <v>0</v>
      </c>
      <c r="K26" s="54">
        <v>0</v>
      </c>
      <c r="L26" s="54">
        <v>0</v>
      </c>
      <c r="M26" s="54">
        <v>469</v>
      </c>
    </row>
    <row r="27" spans="1:13" ht="10.050000000000001" x14ac:dyDescent="0.2">
      <c r="A27" s="53" t="s">
        <v>332</v>
      </c>
      <c r="B27" s="54">
        <v>9061576</v>
      </c>
      <c r="C27" s="53" t="s">
        <v>69</v>
      </c>
      <c r="D27" s="54">
        <v>5704439</v>
      </c>
      <c r="E27" s="54">
        <v>3</v>
      </c>
      <c r="F27" s="54">
        <v>20</v>
      </c>
      <c r="G27" s="54">
        <v>0</v>
      </c>
      <c r="H27" s="54">
        <v>20</v>
      </c>
      <c r="I27" s="54">
        <v>0</v>
      </c>
      <c r="J27" s="54">
        <v>0</v>
      </c>
      <c r="K27" s="54">
        <v>0</v>
      </c>
      <c r="L27" s="54">
        <v>0</v>
      </c>
      <c r="M27" s="54">
        <v>3</v>
      </c>
    </row>
    <row r="28" spans="1:13" ht="10.050000000000001" x14ac:dyDescent="0.2">
      <c r="A28" s="53" t="s">
        <v>332</v>
      </c>
      <c r="B28" s="54">
        <v>9061576</v>
      </c>
      <c r="C28" s="53" t="s">
        <v>68</v>
      </c>
      <c r="D28" s="54">
        <v>5703475</v>
      </c>
      <c r="E28" s="54">
        <v>7</v>
      </c>
      <c r="F28" s="54">
        <v>1350</v>
      </c>
      <c r="G28" s="54">
        <v>0</v>
      </c>
      <c r="H28" s="54">
        <v>180</v>
      </c>
      <c r="I28" s="54">
        <v>0</v>
      </c>
      <c r="J28" s="54">
        <v>0</v>
      </c>
      <c r="K28" s="54">
        <v>0</v>
      </c>
      <c r="L28" s="54">
        <v>0</v>
      </c>
      <c r="M28" s="54">
        <v>1177</v>
      </c>
    </row>
    <row r="29" spans="1:13" ht="10.050000000000001" x14ac:dyDescent="0.2">
      <c r="A29" s="53" t="s">
        <v>332</v>
      </c>
      <c r="B29" s="54">
        <v>9061576</v>
      </c>
      <c r="C29" s="53" t="s">
        <v>38</v>
      </c>
      <c r="D29" s="54">
        <v>79710852</v>
      </c>
      <c r="E29" s="54">
        <v>87</v>
      </c>
      <c r="F29" s="54">
        <v>300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387</v>
      </c>
    </row>
    <row r="30" spans="1:13" ht="10.050000000000001" x14ac:dyDescent="0.2">
      <c r="A30" s="53" t="s">
        <v>332</v>
      </c>
      <c r="B30" s="54">
        <v>9061576</v>
      </c>
      <c r="C30" s="53" t="s">
        <v>53</v>
      </c>
      <c r="D30" s="54">
        <v>79734727</v>
      </c>
      <c r="E30" s="54">
        <v>-16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-16</v>
      </c>
    </row>
    <row r="31" spans="1:13" ht="10.050000000000001" x14ac:dyDescent="0.2">
      <c r="A31" s="53" t="s">
        <v>332</v>
      </c>
      <c r="B31" s="54">
        <v>9061576</v>
      </c>
      <c r="C31" s="53" t="s">
        <v>37</v>
      </c>
      <c r="D31" s="54">
        <v>79735219</v>
      </c>
      <c r="E31" s="54">
        <v>62</v>
      </c>
      <c r="F31" s="54">
        <v>500</v>
      </c>
      <c r="G31" s="54">
        <v>0</v>
      </c>
      <c r="H31" s="54">
        <v>15</v>
      </c>
      <c r="I31" s="54">
        <v>0</v>
      </c>
      <c r="J31" s="54">
        <v>0</v>
      </c>
      <c r="K31" s="54">
        <v>0</v>
      </c>
      <c r="L31" s="54">
        <v>0</v>
      </c>
      <c r="M31" s="54">
        <v>547</v>
      </c>
    </row>
    <row r="32" spans="1:13" ht="10.050000000000001" x14ac:dyDescent="0.2">
      <c r="A32" s="53" t="s">
        <v>332</v>
      </c>
      <c r="B32" s="54">
        <v>9061576</v>
      </c>
      <c r="C32" s="53" t="s">
        <v>312</v>
      </c>
      <c r="D32" s="54">
        <v>79985169</v>
      </c>
      <c r="E32" s="54">
        <v>80</v>
      </c>
      <c r="F32" s="54">
        <v>50</v>
      </c>
      <c r="G32" s="54">
        <v>0</v>
      </c>
      <c r="H32" s="54">
        <v>10</v>
      </c>
      <c r="I32" s="54">
        <v>0</v>
      </c>
      <c r="J32" s="54">
        <v>0</v>
      </c>
      <c r="K32" s="54">
        <v>0</v>
      </c>
      <c r="L32" s="54">
        <v>0</v>
      </c>
      <c r="M32" s="54">
        <v>120</v>
      </c>
    </row>
    <row r="33" spans="1:13" ht="10.050000000000001" x14ac:dyDescent="0.2">
      <c r="A33" s="53" t="s">
        <v>332</v>
      </c>
      <c r="B33" s="54">
        <v>9061576</v>
      </c>
      <c r="C33" s="53" t="s">
        <v>39</v>
      </c>
      <c r="D33" s="54">
        <v>3823303</v>
      </c>
      <c r="E33" s="54">
        <v>26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26</v>
      </c>
    </row>
    <row r="34" spans="1:13" ht="10.050000000000001" x14ac:dyDescent="0.2">
      <c r="A34" s="53" t="s">
        <v>332</v>
      </c>
      <c r="B34" s="54">
        <v>9061576</v>
      </c>
      <c r="C34" s="53" t="s">
        <v>296</v>
      </c>
      <c r="D34" s="54">
        <v>3823370</v>
      </c>
      <c r="E34" s="54">
        <v>75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75</v>
      </c>
    </row>
    <row r="35" spans="1:13" ht="10.050000000000001" x14ac:dyDescent="0.2">
      <c r="A35" s="53" t="s">
        <v>332</v>
      </c>
      <c r="B35" s="54">
        <v>9061576</v>
      </c>
      <c r="C35" s="53" t="s">
        <v>295</v>
      </c>
      <c r="D35" s="54">
        <v>3823346</v>
      </c>
      <c r="E35" s="54">
        <v>251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251</v>
      </c>
    </row>
    <row r="36" spans="1:13" ht="10.050000000000001" x14ac:dyDescent="0.2">
      <c r="A36" s="53" t="s">
        <v>332</v>
      </c>
      <c r="B36" s="54">
        <v>9061576</v>
      </c>
      <c r="C36" s="53" t="s">
        <v>72</v>
      </c>
      <c r="D36" s="54">
        <v>79435487</v>
      </c>
      <c r="E36" s="54">
        <v>27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27</v>
      </c>
    </row>
    <row r="37" spans="1:13" ht="10.050000000000001" x14ac:dyDescent="0.2">
      <c r="A37" s="53" t="s">
        <v>332</v>
      </c>
      <c r="B37" s="54">
        <v>9061576</v>
      </c>
      <c r="C37" s="53" t="s">
        <v>74</v>
      </c>
      <c r="D37" s="54">
        <v>4299034</v>
      </c>
      <c r="E37" s="54">
        <v>62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62</v>
      </c>
    </row>
    <row r="38" spans="1:13" ht="10.050000000000001" x14ac:dyDescent="0.2">
      <c r="A38" s="53" t="s">
        <v>332</v>
      </c>
      <c r="B38" s="54">
        <v>9061576</v>
      </c>
      <c r="C38" s="53" t="s">
        <v>73</v>
      </c>
      <c r="D38" s="54">
        <v>4299026</v>
      </c>
      <c r="E38" s="54">
        <v>194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194</v>
      </c>
    </row>
    <row r="39" spans="1:13" ht="10.050000000000001" x14ac:dyDescent="0.2">
      <c r="A39" s="53" t="s">
        <v>332</v>
      </c>
      <c r="B39" s="54">
        <v>9061576</v>
      </c>
      <c r="C39" s="53" t="s">
        <v>333</v>
      </c>
      <c r="D39" s="54">
        <v>85402838</v>
      </c>
      <c r="E39" s="54">
        <v>55</v>
      </c>
      <c r="F39" s="54">
        <v>0</v>
      </c>
      <c r="G39" s="54">
        <v>0</v>
      </c>
      <c r="H39" s="54">
        <v>50</v>
      </c>
      <c r="I39" s="54">
        <v>0</v>
      </c>
      <c r="J39" s="54">
        <v>0</v>
      </c>
      <c r="K39" s="54">
        <v>0</v>
      </c>
      <c r="L39" s="54">
        <v>0</v>
      </c>
      <c r="M39" s="54">
        <v>5</v>
      </c>
    </row>
    <row r="40" spans="1:13" ht="10.050000000000001" x14ac:dyDescent="0.2">
      <c r="A40" s="53" t="s">
        <v>332</v>
      </c>
      <c r="B40" s="54">
        <v>9061576</v>
      </c>
      <c r="C40" s="53" t="s">
        <v>55</v>
      </c>
      <c r="D40" s="54">
        <v>84065757</v>
      </c>
      <c r="E40" s="54">
        <v>32</v>
      </c>
      <c r="F40" s="54">
        <v>0</v>
      </c>
      <c r="G40" s="54">
        <v>0</v>
      </c>
      <c r="H40" s="54">
        <v>20</v>
      </c>
      <c r="I40" s="54">
        <v>0</v>
      </c>
      <c r="J40" s="54">
        <v>0</v>
      </c>
      <c r="K40" s="54">
        <v>0</v>
      </c>
      <c r="L40" s="54">
        <v>0</v>
      </c>
      <c r="M40" s="54">
        <v>12</v>
      </c>
    </row>
    <row r="41" spans="1:13" ht="10.050000000000001" x14ac:dyDescent="0.2">
      <c r="A41" s="53" t="s">
        <v>332</v>
      </c>
      <c r="B41" s="54">
        <v>9061576</v>
      </c>
      <c r="C41" s="53" t="s">
        <v>61</v>
      </c>
      <c r="D41" s="54">
        <v>79305885</v>
      </c>
      <c r="E41" s="54">
        <v>73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73</v>
      </c>
    </row>
    <row r="42" spans="1:13" ht="10.050000000000001" x14ac:dyDescent="0.2">
      <c r="A42" s="53" t="s">
        <v>332</v>
      </c>
      <c r="B42" s="54">
        <v>9061576</v>
      </c>
      <c r="C42" s="53" t="s">
        <v>60</v>
      </c>
      <c r="D42" s="54">
        <v>79266197</v>
      </c>
      <c r="E42" s="54">
        <v>35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35</v>
      </c>
    </row>
    <row r="43" spans="1:13" ht="10.050000000000001" x14ac:dyDescent="0.2">
      <c r="A43" s="53" t="s">
        <v>332</v>
      </c>
      <c r="B43" s="54">
        <v>9061576</v>
      </c>
      <c r="C43" s="53" t="s">
        <v>56</v>
      </c>
      <c r="D43" s="54">
        <v>79224699</v>
      </c>
      <c r="E43" s="54">
        <v>136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136</v>
      </c>
    </row>
    <row r="44" spans="1:13" ht="10.050000000000001" x14ac:dyDescent="0.2">
      <c r="A44" s="53" t="s">
        <v>332</v>
      </c>
      <c r="B44" s="54">
        <v>9061576</v>
      </c>
      <c r="C44" s="53" t="s">
        <v>90</v>
      </c>
      <c r="D44" s="54">
        <v>80554966</v>
      </c>
      <c r="E44" s="54">
        <v>-3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-3</v>
      </c>
    </row>
    <row r="45" spans="1:13" ht="10.050000000000001" x14ac:dyDescent="0.2">
      <c r="A45" s="53" t="s">
        <v>332</v>
      </c>
      <c r="B45" s="54">
        <v>9061576</v>
      </c>
      <c r="C45" s="53" t="s">
        <v>89</v>
      </c>
      <c r="D45" s="54">
        <v>80183291</v>
      </c>
      <c r="E45" s="54">
        <v>-17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-17</v>
      </c>
    </row>
    <row r="46" spans="1:13" ht="10.050000000000001" x14ac:dyDescent="0.2">
      <c r="A46" s="53" t="s">
        <v>332</v>
      </c>
      <c r="B46" s="54">
        <v>9061576</v>
      </c>
      <c r="C46" s="53" t="s">
        <v>309</v>
      </c>
      <c r="D46" s="54">
        <v>81016984</v>
      </c>
      <c r="E46" s="54">
        <v>69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69</v>
      </c>
    </row>
    <row r="47" spans="1:13" ht="10.050000000000001" x14ac:dyDescent="0.2">
      <c r="A47" s="53" t="s">
        <v>332</v>
      </c>
      <c r="B47" s="54">
        <v>9061576</v>
      </c>
      <c r="C47" s="53" t="s">
        <v>91</v>
      </c>
      <c r="D47" s="54">
        <v>80942990</v>
      </c>
      <c r="E47" s="54">
        <v>25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25</v>
      </c>
    </row>
    <row r="48" spans="1:13" ht="10.050000000000001" x14ac:dyDescent="0.2">
      <c r="A48" s="53" t="s">
        <v>332</v>
      </c>
      <c r="B48" s="54">
        <v>9061576</v>
      </c>
      <c r="C48" s="53" t="s">
        <v>57</v>
      </c>
      <c r="D48" s="54">
        <v>79682271</v>
      </c>
      <c r="E48" s="54">
        <v>98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98</v>
      </c>
    </row>
    <row r="49" spans="1:13" ht="10.050000000000001" x14ac:dyDescent="0.2">
      <c r="A49" s="53" t="s">
        <v>332</v>
      </c>
      <c r="B49" s="54">
        <v>9061576</v>
      </c>
      <c r="C49" s="53" t="s">
        <v>297</v>
      </c>
      <c r="D49" s="54">
        <v>79629125</v>
      </c>
      <c r="E49" s="54">
        <v>56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56</v>
      </c>
    </row>
    <row r="50" spans="1:13" ht="10.050000000000001" x14ac:dyDescent="0.2">
      <c r="A50" s="53" t="s">
        <v>332</v>
      </c>
      <c r="B50" s="54">
        <v>9061576</v>
      </c>
      <c r="C50" s="53" t="s">
        <v>95</v>
      </c>
      <c r="D50" s="54">
        <v>85760270</v>
      </c>
      <c r="E50" s="54">
        <v>43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43</v>
      </c>
    </row>
    <row r="51" spans="1:13" ht="10.050000000000001" x14ac:dyDescent="0.2">
      <c r="A51" s="53" t="s">
        <v>332</v>
      </c>
      <c r="B51" s="54">
        <v>9061576</v>
      </c>
      <c r="C51" s="53" t="s">
        <v>92</v>
      </c>
      <c r="D51" s="54">
        <v>85811770</v>
      </c>
      <c r="E51" s="54">
        <v>996</v>
      </c>
      <c r="F51" s="54">
        <v>0</v>
      </c>
      <c r="G51" s="54">
        <v>0</v>
      </c>
      <c r="H51" s="54">
        <v>10</v>
      </c>
      <c r="I51" s="54">
        <v>0</v>
      </c>
      <c r="J51" s="54">
        <v>0</v>
      </c>
      <c r="K51" s="54">
        <v>0</v>
      </c>
      <c r="L51" s="54">
        <v>0</v>
      </c>
      <c r="M51" s="54">
        <v>986</v>
      </c>
    </row>
    <row r="52" spans="1:13" ht="10.050000000000001" x14ac:dyDescent="0.2">
      <c r="A52" s="53" t="s">
        <v>332</v>
      </c>
      <c r="B52" s="54">
        <v>9061576</v>
      </c>
      <c r="C52" s="53" t="s">
        <v>62</v>
      </c>
      <c r="D52" s="54">
        <v>80034733</v>
      </c>
      <c r="E52" s="54">
        <v>-40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-40</v>
      </c>
    </row>
    <row r="53" spans="1:13" ht="10.050000000000001" x14ac:dyDescent="0.2">
      <c r="A53" s="53" t="s">
        <v>332</v>
      </c>
      <c r="B53" s="54">
        <v>9061576</v>
      </c>
      <c r="C53" s="53" t="s">
        <v>50</v>
      </c>
      <c r="D53" s="54">
        <v>79664141</v>
      </c>
      <c r="E53" s="54">
        <v>-2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-2</v>
      </c>
    </row>
    <row r="54" spans="1:13" ht="10.050000000000001" x14ac:dyDescent="0.2">
      <c r="A54" s="53" t="s">
        <v>332</v>
      </c>
      <c r="B54" s="54">
        <v>9061576</v>
      </c>
      <c r="C54" s="53" t="s">
        <v>310</v>
      </c>
      <c r="D54" s="54">
        <v>79688172</v>
      </c>
      <c r="E54" s="54">
        <v>-1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-1</v>
      </c>
    </row>
    <row r="55" spans="1:13" ht="10.050000000000001" x14ac:dyDescent="0.2">
      <c r="A55" s="53" t="s">
        <v>332</v>
      </c>
      <c r="B55" s="54">
        <v>9061576</v>
      </c>
      <c r="C55" s="53" t="s">
        <v>285</v>
      </c>
      <c r="D55" s="54">
        <v>79641176</v>
      </c>
      <c r="E55" s="54">
        <v>-22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-22</v>
      </c>
    </row>
    <row r="56" spans="1:13" ht="10.050000000000001" x14ac:dyDescent="0.2">
      <c r="A56" s="53" t="s">
        <v>332</v>
      </c>
      <c r="B56" s="54">
        <v>9061576</v>
      </c>
      <c r="C56" s="53" t="s">
        <v>311</v>
      </c>
      <c r="D56" s="54">
        <v>79632487</v>
      </c>
      <c r="E56" s="54">
        <v>105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105</v>
      </c>
    </row>
    <row r="57" spans="1:13" ht="10.050000000000001" x14ac:dyDescent="0.2">
      <c r="A57" s="53" t="s">
        <v>332</v>
      </c>
      <c r="B57" s="54">
        <v>9061576</v>
      </c>
      <c r="C57" s="53" t="s">
        <v>63</v>
      </c>
      <c r="D57" s="54">
        <v>79215304</v>
      </c>
      <c r="E57" s="54">
        <v>1375</v>
      </c>
      <c r="F57" s="54">
        <v>0</v>
      </c>
      <c r="G57" s="54">
        <v>0</v>
      </c>
      <c r="H57" s="54">
        <v>800</v>
      </c>
      <c r="I57" s="54">
        <v>0</v>
      </c>
      <c r="J57" s="54">
        <v>0</v>
      </c>
      <c r="K57" s="54">
        <v>0</v>
      </c>
      <c r="L57" s="54">
        <v>0</v>
      </c>
      <c r="M57" s="54">
        <v>575</v>
      </c>
    </row>
    <row r="58" spans="1:13" ht="10.050000000000001" x14ac:dyDescent="0.2">
      <c r="A58" s="53" t="s">
        <v>332</v>
      </c>
      <c r="B58" s="54">
        <v>9061576</v>
      </c>
      <c r="C58" s="53" t="s">
        <v>298</v>
      </c>
      <c r="D58" s="54">
        <v>79267509</v>
      </c>
      <c r="E58" s="54">
        <v>103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103</v>
      </c>
    </row>
    <row r="59" spans="1:13" ht="10.050000000000001" x14ac:dyDescent="0.2">
      <c r="A59" s="53" t="s">
        <v>332</v>
      </c>
      <c r="B59" s="54">
        <v>9061576</v>
      </c>
      <c r="C59" s="53" t="s">
        <v>40</v>
      </c>
      <c r="D59" s="54">
        <v>6003167</v>
      </c>
      <c r="E59" s="54">
        <v>22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22</v>
      </c>
    </row>
    <row r="60" spans="1:13" ht="10.050000000000001" x14ac:dyDescent="0.2">
      <c r="A60" s="53" t="s">
        <v>332</v>
      </c>
      <c r="B60" s="54">
        <v>9061576</v>
      </c>
      <c r="C60" s="53" t="s">
        <v>299</v>
      </c>
      <c r="D60" s="54">
        <v>84470481</v>
      </c>
      <c r="E60" s="54">
        <v>140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140</v>
      </c>
    </row>
    <row r="61" spans="1:13" ht="10.050000000000001" x14ac:dyDescent="0.2">
      <c r="A61" s="53" t="s">
        <v>332</v>
      </c>
      <c r="B61" s="54">
        <v>9061576</v>
      </c>
      <c r="C61" s="53" t="s">
        <v>96</v>
      </c>
      <c r="D61" s="54">
        <v>80563523</v>
      </c>
      <c r="E61" s="54">
        <v>7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7</v>
      </c>
    </row>
    <row r="62" spans="1:13" ht="10.050000000000001" x14ac:dyDescent="0.2">
      <c r="A62" s="53" t="s">
        <v>332</v>
      </c>
      <c r="B62" s="54">
        <v>9061576</v>
      </c>
      <c r="C62" s="53" t="s">
        <v>93</v>
      </c>
      <c r="D62" s="54">
        <v>80491085</v>
      </c>
      <c r="E62" s="54">
        <v>21</v>
      </c>
      <c r="F62" s="54">
        <v>0</v>
      </c>
      <c r="G62" s="54">
        <v>0</v>
      </c>
      <c r="H62" s="54">
        <v>16</v>
      </c>
      <c r="I62" s="54">
        <v>0</v>
      </c>
      <c r="J62" s="54">
        <v>0</v>
      </c>
      <c r="K62" s="54">
        <v>0</v>
      </c>
      <c r="L62" s="54">
        <v>0</v>
      </c>
      <c r="M62" s="54">
        <v>5</v>
      </c>
    </row>
    <row r="63" spans="1:13" ht="10.050000000000001" x14ac:dyDescent="0.2">
      <c r="A63" s="53" t="s">
        <v>332</v>
      </c>
      <c r="B63" s="54">
        <v>9061576</v>
      </c>
      <c r="C63" s="53" t="s">
        <v>300</v>
      </c>
      <c r="D63" s="54">
        <v>80500823</v>
      </c>
      <c r="E63" s="54">
        <v>72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72</v>
      </c>
    </row>
    <row r="64" spans="1:13" ht="10.050000000000001" x14ac:dyDescent="0.2">
      <c r="A64" s="53" t="s">
        <v>332</v>
      </c>
      <c r="B64" s="54">
        <v>9061576</v>
      </c>
      <c r="C64" s="53" t="s">
        <v>313</v>
      </c>
      <c r="D64" s="54">
        <v>80557817</v>
      </c>
      <c r="E64" s="54">
        <v>20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20</v>
      </c>
    </row>
    <row r="65" spans="1:13" ht="10.050000000000001" x14ac:dyDescent="0.2">
      <c r="A65" s="53" t="s">
        <v>332</v>
      </c>
      <c r="B65" s="54">
        <v>9061576</v>
      </c>
      <c r="C65" s="53" t="s">
        <v>75</v>
      </c>
      <c r="D65" s="54">
        <v>80503385</v>
      </c>
      <c r="E65" s="54">
        <v>35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35</v>
      </c>
    </row>
    <row r="66" spans="1:13" ht="10.050000000000001" x14ac:dyDescent="0.2">
      <c r="A66" s="53" t="s">
        <v>332</v>
      </c>
      <c r="B66" s="54">
        <v>9061576</v>
      </c>
      <c r="C66" s="53" t="s">
        <v>77</v>
      </c>
      <c r="D66" s="54">
        <v>80549652</v>
      </c>
      <c r="E66" s="54">
        <v>55</v>
      </c>
      <c r="F66" s="54">
        <v>80</v>
      </c>
      <c r="G66" s="54">
        <v>0</v>
      </c>
      <c r="H66" s="54">
        <v>25</v>
      </c>
      <c r="I66" s="54">
        <v>0</v>
      </c>
      <c r="J66" s="54">
        <v>0</v>
      </c>
      <c r="K66" s="54">
        <v>0</v>
      </c>
      <c r="L66" s="54">
        <v>0</v>
      </c>
      <c r="M66" s="54">
        <v>110</v>
      </c>
    </row>
    <row r="67" spans="1:13" ht="10.050000000000001" x14ac:dyDescent="0.2">
      <c r="A67" s="53" t="s">
        <v>332</v>
      </c>
      <c r="B67" s="54">
        <v>9061576</v>
      </c>
      <c r="C67" s="53" t="s">
        <v>76</v>
      </c>
      <c r="D67" s="54">
        <v>80199414</v>
      </c>
      <c r="E67" s="54">
        <v>-1</v>
      </c>
      <c r="F67" s="54">
        <v>100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99</v>
      </c>
    </row>
    <row r="68" spans="1:13" ht="10.050000000000001" x14ac:dyDescent="0.2">
      <c r="A68" s="53" t="s">
        <v>332</v>
      </c>
      <c r="B68" s="54">
        <v>9061576</v>
      </c>
      <c r="C68" s="53" t="s">
        <v>78</v>
      </c>
      <c r="D68" s="54">
        <v>80994974</v>
      </c>
      <c r="E68" s="54">
        <v>11</v>
      </c>
      <c r="F68" s="54">
        <v>50</v>
      </c>
      <c r="G68" s="54">
        <v>0</v>
      </c>
      <c r="H68" s="54">
        <v>9</v>
      </c>
      <c r="I68" s="54">
        <v>0</v>
      </c>
      <c r="J68" s="54">
        <v>0</v>
      </c>
      <c r="K68" s="54">
        <v>0</v>
      </c>
      <c r="L68" s="54">
        <v>0</v>
      </c>
      <c r="M68" s="54">
        <v>52</v>
      </c>
    </row>
    <row r="69" spans="1:13" ht="10.050000000000001" x14ac:dyDescent="0.2">
      <c r="A69" s="53" t="s">
        <v>332</v>
      </c>
      <c r="B69" s="54">
        <v>9061576</v>
      </c>
      <c r="C69" s="53" t="s">
        <v>301</v>
      </c>
      <c r="D69" s="54">
        <v>5997541</v>
      </c>
      <c r="E69" s="54">
        <v>215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215</v>
      </c>
    </row>
    <row r="70" spans="1:13" ht="10.050000000000001" x14ac:dyDescent="0.2">
      <c r="A70" s="53" t="s">
        <v>332</v>
      </c>
      <c r="B70" s="54">
        <v>9061576</v>
      </c>
      <c r="C70" s="53" t="s">
        <v>338</v>
      </c>
      <c r="D70" s="54">
        <v>80182368</v>
      </c>
      <c r="E70" s="54">
        <v>18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18</v>
      </c>
    </row>
    <row r="71" spans="1:13" ht="10.050000000000001" x14ac:dyDescent="0.2">
      <c r="A71" s="53" t="s">
        <v>332</v>
      </c>
      <c r="B71" s="54">
        <v>9061576</v>
      </c>
      <c r="C71" s="53" t="s">
        <v>79</v>
      </c>
      <c r="D71" s="54">
        <v>79556837</v>
      </c>
      <c r="E71" s="54">
        <v>11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11</v>
      </c>
    </row>
    <row r="72" spans="1:13" ht="10.050000000000001" x14ac:dyDescent="0.2">
      <c r="A72" s="53" t="s">
        <v>332</v>
      </c>
      <c r="B72" s="54">
        <v>9061576</v>
      </c>
      <c r="C72" s="53" t="s">
        <v>80</v>
      </c>
      <c r="D72" s="54">
        <v>79679505</v>
      </c>
      <c r="E72" s="54">
        <v>54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54</v>
      </c>
    </row>
    <row r="73" spans="1:13" ht="10.050000000000001" x14ac:dyDescent="0.2">
      <c r="A73" s="53" t="s">
        <v>332</v>
      </c>
      <c r="B73" s="54">
        <v>9061576</v>
      </c>
      <c r="C73" s="53" t="s">
        <v>314</v>
      </c>
      <c r="D73" s="54">
        <v>79722605</v>
      </c>
      <c r="E73" s="54">
        <v>96</v>
      </c>
      <c r="F73" s="54">
        <v>0</v>
      </c>
      <c r="G73" s="54">
        <v>0</v>
      </c>
      <c r="H73" s="54">
        <v>10</v>
      </c>
      <c r="I73" s="54">
        <v>0</v>
      </c>
      <c r="J73" s="54">
        <v>0</v>
      </c>
      <c r="K73" s="54">
        <v>0</v>
      </c>
      <c r="L73" s="54">
        <v>0</v>
      </c>
      <c r="M73" s="54">
        <v>86</v>
      </c>
    </row>
    <row r="74" spans="1:13" ht="10.050000000000001" x14ac:dyDescent="0.2">
      <c r="A74" s="53" t="s">
        <v>332</v>
      </c>
      <c r="B74" s="54">
        <v>9061576</v>
      </c>
      <c r="C74" s="53" t="s">
        <v>303</v>
      </c>
      <c r="D74" s="54">
        <v>80580061</v>
      </c>
      <c r="E74" s="54">
        <v>346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346</v>
      </c>
    </row>
    <row r="75" spans="1:13" ht="10.050000000000001" x14ac:dyDescent="0.2">
      <c r="A75" s="53" t="s">
        <v>332</v>
      </c>
      <c r="B75" s="54">
        <v>9061576</v>
      </c>
      <c r="C75" s="53" t="s">
        <v>302</v>
      </c>
      <c r="D75" s="54">
        <v>80899920</v>
      </c>
      <c r="E75" s="54">
        <v>200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200</v>
      </c>
    </row>
    <row r="76" spans="1:13" ht="10.050000000000001" x14ac:dyDescent="0.2">
      <c r="A76" s="53" t="s">
        <v>332</v>
      </c>
      <c r="B76" s="54">
        <v>9061576</v>
      </c>
      <c r="C76" s="53" t="s">
        <v>42</v>
      </c>
      <c r="D76" s="54">
        <v>79237790</v>
      </c>
      <c r="E76" s="54">
        <v>103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103</v>
      </c>
    </row>
    <row r="77" spans="1:13" ht="10.050000000000001" x14ac:dyDescent="0.2">
      <c r="A77" s="53" t="s">
        <v>332</v>
      </c>
      <c r="B77" s="54">
        <v>9061576</v>
      </c>
      <c r="C77" s="53" t="s">
        <v>41</v>
      </c>
      <c r="D77" s="54">
        <v>79304102</v>
      </c>
      <c r="E77" s="54">
        <v>103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103</v>
      </c>
    </row>
    <row r="78" spans="1:13" ht="10.050000000000001" x14ac:dyDescent="0.2">
      <c r="A78" s="53" t="s">
        <v>332</v>
      </c>
      <c r="B78" s="54">
        <v>9061576</v>
      </c>
      <c r="C78" s="53" t="s">
        <v>82</v>
      </c>
      <c r="D78" s="54">
        <v>80026471</v>
      </c>
      <c r="E78" s="54">
        <v>6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6</v>
      </c>
    </row>
    <row r="79" spans="1:13" ht="10.050000000000001" x14ac:dyDescent="0.2">
      <c r="A79" s="53" t="s">
        <v>332</v>
      </c>
      <c r="B79" s="54">
        <v>9061576</v>
      </c>
      <c r="C79" s="53" t="s">
        <v>81</v>
      </c>
      <c r="D79" s="54">
        <v>79971362</v>
      </c>
      <c r="E79" s="54">
        <v>7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7</v>
      </c>
    </row>
    <row r="80" spans="1:13" ht="10.050000000000001" x14ac:dyDescent="0.2">
      <c r="A80" s="53" t="s">
        <v>332</v>
      </c>
      <c r="B80" s="54">
        <v>9061576</v>
      </c>
      <c r="C80" s="53" t="s">
        <v>43</v>
      </c>
      <c r="D80" s="54">
        <v>3825128</v>
      </c>
      <c r="E80" s="54">
        <v>3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3</v>
      </c>
    </row>
    <row r="81" spans="1:13" ht="10.050000000000001" x14ac:dyDescent="0.2">
      <c r="A81" s="53" t="s">
        <v>332</v>
      </c>
      <c r="B81" s="54">
        <v>9061576</v>
      </c>
      <c r="C81" s="53" t="s">
        <v>64</v>
      </c>
      <c r="D81" s="54">
        <v>3825098</v>
      </c>
      <c r="E81" s="54">
        <v>22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22</v>
      </c>
    </row>
    <row r="82" spans="1:13" ht="10.050000000000001" x14ac:dyDescent="0.2">
      <c r="A82" s="53" t="s">
        <v>332</v>
      </c>
      <c r="B82" s="54">
        <v>9061576</v>
      </c>
      <c r="C82" s="53" t="s">
        <v>45</v>
      </c>
      <c r="D82" s="54">
        <v>5976951</v>
      </c>
      <c r="E82" s="54">
        <v>20</v>
      </c>
      <c r="F82" s="54">
        <v>100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120</v>
      </c>
    </row>
    <row r="83" spans="1:13" ht="10.050000000000001" x14ac:dyDescent="0.2">
      <c r="A83" s="53" t="s">
        <v>332</v>
      </c>
      <c r="B83" s="54">
        <v>9061576</v>
      </c>
      <c r="C83" s="53" t="s">
        <v>86</v>
      </c>
      <c r="D83" s="54">
        <v>5987678</v>
      </c>
      <c r="E83" s="54">
        <v>114</v>
      </c>
      <c r="F83" s="54">
        <v>100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214</v>
      </c>
    </row>
    <row r="84" spans="1:13" ht="10.050000000000001" x14ac:dyDescent="0.2">
      <c r="A84" s="53" t="s">
        <v>332</v>
      </c>
      <c r="B84" s="54">
        <v>9061576</v>
      </c>
      <c r="C84" s="53" t="s">
        <v>84</v>
      </c>
      <c r="D84" s="54">
        <v>81741565</v>
      </c>
      <c r="E84" s="54">
        <v>7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7</v>
      </c>
    </row>
    <row r="85" spans="1:13" ht="10.050000000000001" x14ac:dyDescent="0.2">
      <c r="A85" s="53" t="s">
        <v>332</v>
      </c>
      <c r="B85" s="54">
        <v>9061576</v>
      </c>
      <c r="C85" s="53" t="s">
        <v>83</v>
      </c>
      <c r="D85" s="54">
        <v>84126616</v>
      </c>
      <c r="E85" s="54">
        <v>41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41</v>
      </c>
    </row>
    <row r="86" spans="1:13" ht="10.050000000000001" x14ac:dyDescent="0.2">
      <c r="A86" s="53" t="s">
        <v>332</v>
      </c>
      <c r="B86" s="54">
        <v>9061576</v>
      </c>
      <c r="C86" s="53" t="s">
        <v>334</v>
      </c>
      <c r="D86" s="54">
        <v>84133965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</row>
    <row r="87" spans="1:13" ht="10.050000000000001" x14ac:dyDescent="0.2">
      <c r="A87" s="53" t="s">
        <v>332</v>
      </c>
      <c r="B87" s="54">
        <v>9061576</v>
      </c>
      <c r="C87" s="53" t="s">
        <v>44</v>
      </c>
      <c r="D87" s="54">
        <v>80018703</v>
      </c>
      <c r="E87" s="54">
        <v>128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128</v>
      </c>
    </row>
    <row r="88" spans="1:13" ht="10.050000000000001" x14ac:dyDescent="0.2">
      <c r="A88" s="53" t="s">
        <v>332</v>
      </c>
      <c r="B88" s="54">
        <v>9061576</v>
      </c>
      <c r="C88" s="53" t="s">
        <v>94</v>
      </c>
      <c r="D88" s="54">
        <v>79052375</v>
      </c>
      <c r="E88" s="54">
        <v>64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64</v>
      </c>
    </row>
    <row r="89" spans="1:13" ht="10.050000000000001" x14ac:dyDescent="0.2">
      <c r="A89" s="53" t="s">
        <v>332</v>
      </c>
      <c r="B89" s="54">
        <v>9061576</v>
      </c>
      <c r="C89" s="53" t="s">
        <v>87</v>
      </c>
      <c r="D89" s="54">
        <v>80895909</v>
      </c>
      <c r="E89" s="54">
        <v>1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1</v>
      </c>
    </row>
    <row r="90" spans="1:13" ht="10.050000000000001" x14ac:dyDescent="0.2">
      <c r="A90" s="53" t="s">
        <v>332</v>
      </c>
      <c r="B90" s="54">
        <v>9061576</v>
      </c>
      <c r="C90" s="53" t="s">
        <v>324</v>
      </c>
      <c r="D90" s="54">
        <v>79637365</v>
      </c>
      <c r="E90" s="54">
        <v>0</v>
      </c>
      <c r="F90" s="54">
        <v>30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30</v>
      </c>
    </row>
    <row r="91" spans="1:13" ht="10.050000000000001" x14ac:dyDescent="0.2">
      <c r="A91" s="53" t="s">
        <v>332</v>
      </c>
      <c r="B91" s="54">
        <v>9061576</v>
      </c>
      <c r="C91" s="53" t="s">
        <v>47</v>
      </c>
      <c r="D91" s="54">
        <v>79987870</v>
      </c>
      <c r="E91" s="54">
        <v>42</v>
      </c>
      <c r="F91" s="54">
        <v>140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182</v>
      </c>
    </row>
    <row r="92" spans="1:13" ht="10.050000000000001" x14ac:dyDescent="0.2">
      <c r="A92" s="53" t="s">
        <v>332</v>
      </c>
      <c r="B92" s="54">
        <v>9061576</v>
      </c>
      <c r="C92" s="53" t="s">
        <v>46</v>
      </c>
      <c r="D92" s="54">
        <v>79706723</v>
      </c>
      <c r="E92" s="54">
        <v>62</v>
      </c>
      <c r="F92" s="54">
        <v>400</v>
      </c>
      <c r="G92" s="54">
        <v>0</v>
      </c>
      <c r="H92" s="54">
        <v>4</v>
      </c>
      <c r="I92" s="54">
        <v>0</v>
      </c>
      <c r="J92" s="54">
        <v>0</v>
      </c>
      <c r="K92" s="54">
        <v>0</v>
      </c>
      <c r="L92" s="54">
        <v>0</v>
      </c>
      <c r="M92" s="54">
        <v>458</v>
      </c>
    </row>
    <row r="93" spans="1:13" ht="10.050000000000001" x14ac:dyDescent="0.2">
      <c r="A93" s="53" t="s">
        <v>332</v>
      </c>
      <c r="B93" s="54">
        <v>9061576</v>
      </c>
      <c r="C93" s="53" t="s">
        <v>315</v>
      </c>
      <c r="D93" s="54">
        <v>79641931</v>
      </c>
      <c r="E93" s="54">
        <v>77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77</v>
      </c>
    </row>
    <row r="94" spans="1:13" ht="10.050000000000001" x14ac:dyDescent="0.2">
      <c r="A94" s="53" t="s">
        <v>332</v>
      </c>
      <c r="B94" s="54">
        <v>9061576</v>
      </c>
      <c r="C94" s="53" t="s">
        <v>308</v>
      </c>
      <c r="D94" s="54">
        <v>79918976</v>
      </c>
      <c r="E94" s="54">
        <v>0</v>
      </c>
      <c r="F94" s="54">
        <v>0</v>
      </c>
      <c r="G94" s="54">
        <v>0</v>
      </c>
      <c r="H94" s="54">
        <v>90</v>
      </c>
      <c r="I94" s="54">
        <v>0</v>
      </c>
      <c r="J94" s="54">
        <v>0</v>
      </c>
      <c r="K94" s="54">
        <v>0</v>
      </c>
      <c r="L94" s="54">
        <v>0</v>
      </c>
      <c r="M94" s="54">
        <v>-90</v>
      </c>
    </row>
    <row r="95" spans="1:13" ht="10.050000000000001" x14ac:dyDescent="0.2">
      <c r="A95" s="53" t="s">
        <v>332</v>
      </c>
      <c r="B95" s="54">
        <v>9061576</v>
      </c>
      <c r="C95" s="53" t="s">
        <v>66</v>
      </c>
      <c r="D95" s="54">
        <v>80938829</v>
      </c>
      <c r="E95" s="54">
        <v>0</v>
      </c>
      <c r="F95" s="54">
        <v>240</v>
      </c>
      <c r="G95" s="54">
        <v>0</v>
      </c>
      <c r="H95" s="54">
        <v>142</v>
      </c>
      <c r="I95" s="54">
        <v>0</v>
      </c>
      <c r="J95" s="54">
        <v>0</v>
      </c>
      <c r="K95" s="54">
        <v>0</v>
      </c>
      <c r="L95" s="54">
        <v>0</v>
      </c>
      <c r="M95" s="54">
        <v>98</v>
      </c>
    </row>
    <row r="96" spans="1:13" ht="10.050000000000001" x14ac:dyDescent="0.2">
      <c r="A96" s="53" t="s">
        <v>332</v>
      </c>
      <c r="B96" s="54">
        <v>9061576</v>
      </c>
      <c r="C96" s="53" t="s">
        <v>305</v>
      </c>
      <c r="D96" s="54">
        <v>79141696</v>
      </c>
      <c r="E96" s="54">
        <v>-2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-2</v>
      </c>
    </row>
    <row r="97" spans="1:13" ht="10.050000000000001" x14ac:dyDescent="0.2">
      <c r="A97" s="53" t="s">
        <v>332</v>
      </c>
      <c r="B97" s="54">
        <v>9061576</v>
      </c>
      <c r="C97" s="53" t="s">
        <v>335</v>
      </c>
      <c r="D97" s="54">
        <v>5972697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</row>
    <row r="98" spans="1:13" x14ac:dyDescent="0.2">
      <c r="A98" s="53" t="s">
        <v>332</v>
      </c>
      <c r="B98" s="54">
        <v>9061576</v>
      </c>
      <c r="C98" s="53" t="s">
        <v>51</v>
      </c>
      <c r="D98" s="54">
        <v>5955989</v>
      </c>
      <c r="E98" s="54">
        <v>-6</v>
      </c>
      <c r="F98" s="54">
        <v>100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94</v>
      </c>
    </row>
    <row r="99" spans="1:13" x14ac:dyDescent="0.2">
      <c r="A99" s="53" t="s">
        <v>332</v>
      </c>
      <c r="B99" s="54">
        <v>9061576</v>
      </c>
      <c r="C99" s="53" t="s">
        <v>58</v>
      </c>
      <c r="D99" s="54">
        <v>5966131</v>
      </c>
      <c r="E99" s="54">
        <v>224</v>
      </c>
      <c r="F99" s="54">
        <v>200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424</v>
      </c>
    </row>
    <row r="100" spans="1:13" x14ac:dyDescent="0.2">
      <c r="A100" s="53" t="s">
        <v>332</v>
      </c>
      <c r="B100" s="54">
        <v>9061576</v>
      </c>
      <c r="C100" s="53" t="s">
        <v>304</v>
      </c>
      <c r="D100" s="54">
        <v>5994151</v>
      </c>
      <c r="E100" s="54">
        <v>271</v>
      </c>
      <c r="F100" s="54">
        <v>500</v>
      </c>
      <c r="G100" s="54">
        <v>0</v>
      </c>
      <c r="H100" s="54">
        <v>10</v>
      </c>
      <c r="I100" s="54">
        <v>0</v>
      </c>
      <c r="J100" s="54">
        <v>0</v>
      </c>
      <c r="K100" s="54">
        <v>0</v>
      </c>
      <c r="L100" s="54">
        <v>0</v>
      </c>
      <c r="M100" s="54">
        <v>761</v>
      </c>
    </row>
    <row r="101" spans="1:13" x14ac:dyDescent="0.2">
      <c r="A101" s="53" t="s">
        <v>332</v>
      </c>
      <c r="B101" s="54">
        <v>9061576</v>
      </c>
      <c r="C101" s="53" t="s">
        <v>307</v>
      </c>
      <c r="D101" s="54">
        <v>80891601</v>
      </c>
      <c r="E101" s="54">
        <v>0</v>
      </c>
      <c r="F101" s="54">
        <v>1120</v>
      </c>
      <c r="G101" s="54">
        <v>0</v>
      </c>
      <c r="H101" s="54">
        <v>1095</v>
      </c>
      <c r="I101" s="54">
        <v>0</v>
      </c>
      <c r="J101" s="54">
        <v>0</v>
      </c>
      <c r="K101" s="54">
        <v>0</v>
      </c>
      <c r="L101" s="54">
        <v>0</v>
      </c>
      <c r="M101" s="54">
        <v>25</v>
      </c>
    </row>
    <row r="102" spans="1:13" x14ac:dyDescent="0.2">
      <c r="A102" s="53" t="s">
        <v>332</v>
      </c>
      <c r="B102" s="54">
        <v>9061576</v>
      </c>
      <c r="C102" s="53" t="s">
        <v>294</v>
      </c>
      <c r="D102" s="54">
        <v>3823311</v>
      </c>
      <c r="E102" s="54">
        <v>205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205</v>
      </c>
    </row>
    <row r="103" spans="1:13" x14ac:dyDescent="0.2">
      <c r="A103" s="53" t="s">
        <v>332</v>
      </c>
      <c r="B103" s="54">
        <v>9061576</v>
      </c>
      <c r="C103" s="53" t="s">
        <v>293</v>
      </c>
      <c r="D103" s="54">
        <v>6103692</v>
      </c>
      <c r="E103" s="54">
        <v>73</v>
      </c>
      <c r="F103" s="54">
        <v>0</v>
      </c>
      <c r="G103" s="54">
        <v>0</v>
      </c>
      <c r="H103" s="54">
        <v>10</v>
      </c>
      <c r="I103" s="54">
        <v>0</v>
      </c>
      <c r="J103" s="54">
        <v>0</v>
      </c>
      <c r="K103" s="54">
        <v>0</v>
      </c>
      <c r="L103" s="54">
        <v>0</v>
      </c>
      <c r="M103" s="54">
        <v>63</v>
      </c>
    </row>
    <row r="104" spans="1:13" x14ac:dyDescent="0.2">
      <c r="A104" s="53" t="s">
        <v>332</v>
      </c>
      <c r="B104" s="54">
        <v>9061576</v>
      </c>
      <c r="C104" s="53" t="s">
        <v>71</v>
      </c>
      <c r="D104" s="54">
        <v>3823281</v>
      </c>
      <c r="E104" s="54">
        <v>268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268</v>
      </c>
    </row>
    <row r="105" spans="1:13" x14ac:dyDescent="0.2">
      <c r="A105" s="53" t="s">
        <v>332</v>
      </c>
      <c r="B105" s="54">
        <v>9061576</v>
      </c>
      <c r="C105" s="53" t="s">
        <v>97</v>
      </c>
      <c r="D105" s="54">
        <v>79140800</v>
      </c>
      <c r="E105" s="54">
        <v>6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6</v>
      </c>
    </row>
    <row r="106" spans="1:13" x14ac:dyDescent="0.2">
      <c r="A106" s="53" t="s">
        <v>332</v>
      </c>
      <c r="B106" s="54">
        <v>9061576</v>
      </c>
      <c r="C106" s="53" t="s">
        <v>85</v>
      </c>
      <c r="D106" s="54">
        <v>5962667</v>
      </c>
      <c r="E106" s="54">
        <v>11</v>
      </c>
      <c r="F106" s="54">
        <v>50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61</v>
      </c>
    </row>
    <row r="107" spans="1:13" x14ac:dyDescent="0.2">
      <c r="A107" s="55" t="s">
        <v>336</v>
      </c>
      <c r="B107" s="53"/>
      <c r="C107" s="53"/>
      <c r="D107" s="53"/>
      <c r="E107" s="54">
        <v>10936</v>
      </c>
      <c r="F107" s="54">
        <v>6140</v>
      </c>
      <c r="G107" s="54">
        <v>0</v>
      </c>
      <c r="H107" s="54">
        <v>2736</v>
      </c>
      <c r="I107" s="54">
        <v>0</v>
      </c>
      <c r="J107" s="54">
        <v>0</v>
      </c>
      <c r="K107" s="54">
        <v>0</v>
      </c>
      <c r="L107" s="54">
        <v>0</v>
      </c>
      <c r="M107" s="54">
        <v>14340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7"/>
  <sheetViews>
    <sheetView topLeftCell="A69" workbookViewId="0">
      <selection activeCell="G87" sqref="G87"/>
    </sheetView>
  </sheetViews>
  <sheetFormatPr defaultRowHeight="14.4" x14ac:dyDescent="0.3"/>
  <cols>
    <col min="1" max="1" width="39.44140625" bestFit="1" customWidth="1"/>
    <col min="2" max="2" width="5.109375" bestFit="1" customWidth="1"/>
    <col min="3" max="3" width="4.77734375" bestFit="1" customWidth="1"/>
  </cols>
  <sheetData>
    <row r="1" spans="1:3" x14ac:dyDescent="0.3">
      <c r="A1" t="s">
        <v>286</v>
      </c>
      <c r="B1">
        <f>VLOOKUP(A1,'[2]Product Master Sheet'!$B$2:$F$506,5,0)</f>
        <v>13</v>
      </c>
      <c r="C1">
        <v>84</v>
      </c>
    </row>
    <row r="2" spans="1:3" x14ac:dyDescent="0.3">
      <c r="A2" t="s">
        <v>59</v>
      </c>
      <c r="B2">
        <f>VLOOKUP(A2,'[2]Product Master Sheet'!$B$2:$F$506,5,0)</f>
        <v>14</v>
      </c>
      <c r="C2">
        <v>21</v>
      </c>
    </row>
    <row r="3" spans="1:3" x14ac:dyDescent="0.3">
      <c r="A3" t="s">
        <v>288</v>
      </c>
      <c r="B3">
        <f>VLOOKUP(A3,'[2]Product Master Sheet'!$B$2:$F$506,5,0)</f>
        <v>15</v>
      </c>
      <c r="C3">
        <v>163</v>
      </c>
    </row>
    <row r="4" spans="1:3" x14ac:dyDescent="0.3">
      <c r="A4" t="s">
        <v>287</v>
      </c>
      <c r="B4">
        <f>VLOOKUP(A4,'[2]Product Master Sheet'!$B$2:$F$506,5,0)</f>
        <v>17</v>
      </c>
      <c r="C4">
        <v>7</v>
      </c>
    </row>
    <row r="5" spans="1:3" x14ac:dyDescent="0.3">
      <c r="A5" t="s">
        <v>54</v>
      </c>
      <c r="B5">
        <f>VLOOKUP(A5,'[2]Product Master Sheet'!$B$2:$F$506,5,0)</f>
        <v>33</v>
      </c>
      <c r="C5">
        <v>98</v>
      </c>
    </row>
    <row r="6" spans="1:3" x14ac:dyDescent="0.3">
      <c r="A6" t="s">
        <v>52</v>
      </c>
      <c r="B6">
        <f>VLOOKUP(A6,'[2]Product Master Sheet'!$B$2:$F$506,5,0)</f>
        <v>34</v>
      </c>
      <c r="C6">
        <v>61</v>
      </c>
    </row>
    <row r="7" spans="1:3" x14ac:dyDescent="0.3">
      <c r="A7" t="s">
        <v>289</v>
      </c>
      <c r="B7">
        <f>VLOOKUP(A7,'[2]Product Master Sheet'!$B$2:$F$506,5,0)</f>
        <v>35</v>
      </c>
      <c r="C7">
        <v>170</v>
      </c>
    </row>
    <row r="8" spans="1:3" x14ac:dyDescent="0.3">
      <c r="A8" t="s">
        <v>33</v>
      </c>
      <c r="B8">
        <f>VLOOKUP(A8,'[2]Product Master Sheet'!$B$2:$F$506,5,0)</f>
        <v>39</v>
      </c>
      <c r="C8">
        <v>467</v>
      </c>
    </row>
    <row r="9" spans="1:3" x14ac:dyDescent="0.3">
      <c r="A9" t="s">
        <v>34</v>
      </c>
      <c r="B9">
        <f>VLOOKUP(A9,'[2]Product Master Sheet'!$B$2:$F$506,5,0)</f>
        <v>40</v>
      </c>
      <c r="C9">
        <v>870</v>
      </c>
    </row>
    <row r="10" spans="1:3" x14ac:dyDescent="0.3">
      <c r="A10" t="s">
        <v>306</v>
      </c>
      <c r="B10">
        <f>VLOOKUP(A10,'[2]Product Master Sheet'!$B$2:$F$506,5,0)</f>
        <v>41</v>
      </c>
      <c r="C10">
        <v>520</v>
      </c>
    </row>
    <row r="11" spans="1:3" x14ac:dyDescent="0.3">
      <c r="A11" t="s">
        <v>35</v>
      </c>
      <c r="B11">
        <f>VLOOKUP(A11,'[2]Product Master Sheet'!$B$2:$F$506,5,0)</f>
        <v>42</v>
      </c>
      <c r="C11">
        <v>254</v>
      </c>
    </row>
    <row r="12" spans="1:3" x14ac:dyDescent="0.3">
      <c r="A12" t="s">
        <v>36</v>
      </c>
      <c r="B12">
        <f>VLOOKUP(A12,'[2]Product Master Sheet'!$B$2:$F$506,5,0)</f>
        <v>43</v>
      </c>
      <c r="C12">
        <v>276</v>
      </c>
    </row>
    <row r="13" spans="1:3" x14ac:dyDescent="0.3">
      <c r="A13" t="s">
        <v>290</v>
      </c>
      <c r="B13">
        <f>VLOOKUP(A13,'[2]Product Master Sheet'!$B$2:$F$506,5,0)</f>
        <v>44</v>
      </c>
      <c r="C13">
        <v>643</v>
      </c>
    </row>
    <row r="14" spans="1:3" x14ac:dyDescent="0.3">
      <c r="A14" t="s">
        <v>65</v>
      </c>
      <c r="B14">
        <f>VLOOKUP(A14,'[2]Product Master Sheet'!$B$2:$F$506,5,0)</f>
        <v>111</v>
      </c>
      <c r="C14">
        <v>32</v>
      </c>
    </row>
    <row r="15" spans="1:3" x14ac:dyDescent="0.3">
      <c r="A15" t="s">
        <v>292</v>
      </c>
      <c r="B15">
        <f>VLOOKUP(A15,'[2]Product Master Sheet'!$B$2:$F$506,5,0)</f>
        <v>112</v>
      </c>
      <c r="C15">
        <v>51</v>
      </c>
    </row>
    <row r="16" spans="1:3" x14ac:dyDescent="0.3">
      <c r="A16" t="s">
        <v>67</v>
      </c>
      <c r="B16">
        <f>VLOOKUP(A16,'[2]Product Master Sheet'!$B$2:$F$506,5,0)</f>
        <v>113</v>
      </c>
      <c r="C16">
        <v>6</v>
      </c>
    </row>
    <row r="17" spans="1:3" x14ac:dyDescent="0.3">
      <c r="A17" t="s">
        <v>70</v>
      </c>
      <c r="B17">
        <f>VLOOKUP(A17,'[2]Product Master Sheet'!$B$2:$F$506,5,0)</f>
        <v>114</v>
      </c>
      <c r="C17">
        <v>69</v>
      </c>
    </row>
    <row r="18" spans="1:3" x14ac:dyDescent="0.3">
      <c r="A18" t="s">
        <v>69</v>
      </c>
      <c r="B18">
        <f>VLOOKUP(A18,'[2]Product Master Sheet'!$B$2:$F$506,5,0)</f>
        <v>115</v>
      </c>
      <c r="C18">
        <v>3</v>
      </c>
    </row>
    <row r="19" spans="1:3" x14ac:dyDescent="0.3">
      <c r="A19" t="s">
        <v>68</v>
      </c>
      <c r="B19">
        <f>VLOOKUP(A19,'[2]Product Master Sheet'!$B$2:$F$506,5,0)</f>
        <v>116</v>
      </c>
      <c r="C19">
        <v>7</v>
      </c>
    </row>
    <row r="20" spans="1:3" x14ac:dyDescent="0.3">
      <c r="A20" t="s">
        <v>38</v>
      </c>
      <c r="B20">
        <f>VLOOKUP(A20,'[2]Product Master Sheet'!$B$2:$F$506,5,0)</f>
        <v>118</v>
      </c>
      <c r="C20">
        <v>87</v>
      </c>
    </row>
    <row r="21" spans="1:3" x14ac:dyDescent="0.3">
      <c r="A21" t="s">
        <v>53</v>
      </c>
      <c r="B21">
        <f>VLOOKUP(A21,'[2]Product Master Sheet'!$B$2:$F$506,5,0)</f>
        <v>119</v>
      </c>
      <c r="C21">
        <v>-16</v>
      </c>
    </row>
    <row r="22" spans="1:3" x14ac:dyDescent="0.3">
      <c r="A22" t="s">
        <v>37</v>
      </c>
      <c r="B22">
        <f>VLOOKUP(A22,'[2]Product Master Sheet'!$B$2:$F$506,5,0)</f>
        <v>120</v>
      </c>
      <c r="C22">
        <v>62</v>
      </c>
    </row>
    <row r="23" spans="1:3" x14ac:dyDescent="0.3">
      <c r="A23" t="s">
        <v>312</v>
      </c>
      <c r="B23">
        <f>VLOOKUP(A23,'[2]Product Master Sheet'!$B$2:$F$506,5,0)</f>
        <v>121</v>
      </c>
      <c r="C23">
        <v>80</v>
      </c>
    </row>
    <row r="24" spans="1:3" x14ac:dyDescent="0.3">
      <c r="A24" t="s">
        <v>39</v>
      </c>
      <c r="B24">
        <f>VLOOKUP(A24,'[2]Product Master Sheet'!$B$2:$F$506,5,0)</f>
        <v>124</v>
      </c>
      <c r="C24">
        <v>26</v>
      </c>
    </row>
    <row r="25" spans="1:3" x14ac:dyDescent="0.3">
      <c r="A25" t="s">
        <v>296</v>
      </c>
      <c r="B25">
        <f>VLOOKUP(A25,'[2]Product Master Sheet'!$B$2:$F$506,5,0)</f>
        <v>125</v>
      </c>
      <c r="C25">
        <v>75</v>
      </c>
    </row>
    <row r="26" spans="1:3" x14ac:dyDescent="0.3">
      <c r="A26" t="s">
        <v>295</v>
      </c>
      <c r="B26">
        <f>VLOOKUP(A26,'[2]Product Master Sheet'!$B$2:$F$506,5,0)</f>
        <v>126</v>
      </c>
      <c r="C26">
        <v>251</v>
      </c>
    </row>
    <row r="27" spans="1:3" x14ac:dyDescent="0.3">
      <c r="A27" t="s">
        <v>74</v>
      </c>
      <c r="B27">
        <f>VLOOKUP(A27,'[2]Product Master Sheet'!$B$2:$F$506,5,0)</f>
        <v>137</v>
      </c>
      <c r="C27">
        <v>62</v>
      </c>
    </row>
    <row r="28" spans="1:3" x14ac:dyDescent="0.3">
      <c r="A28" t="s">
        <v>73</v>
      </c>
      <c r="B28">
        <f>VLOOKUP(A28,'[2]Product Master Sheet'!$B$2:$F$506,5,0)</f>
        <v>138</v>
      </c>
      <c r="C28">
        <v>194</v>
      </c>
    </row>
    <row r="29" spans="1:3" x14ac:dyDescent="0.3">
      <c r="A29" t="s">
        <v>333</v>
      </c>
      <c r="B29">
        <f>VLOOKUP(A29,'[2]Product Master Sheet'!$B$2:$F$506,5,0)</f>
        <v>139</v>
      </c>
      <c r="C29">
        <v>55</v>
      </c>
    </row>
    <row r="30" spans="1:3" x14ac:dyDescent="0.3">
      <c r="A30" t="s">
        <v>55</v>
      </c>
      <c r="B30">
        <f>VLOOKUP(A30,'[2]Product Master Sheet'!$B$2:$F$506,5,0)</f>
        <v>143</v>
      </c>
      <c r="C30">
        <v>32</v>
      </c>
    </row>
    <row r="31" spans="1:3" x14ac:dyDescent="0.3">
      <c r="A31" t="s">
        <v>61</v>
      </c>
      <c r="B31">
        <f>VLOOKUP(A31,'[2]Product Master Sheet'!$B$2:$F$506,5,0)</f>
        <v>144</v>
      </c>
      <c r="C31">
        <v>73</v>
      </c>
    </row>
    <row r="32" spans="1:3" x14ac:dyDescent="0.3">
      <c r="A32" t="s">
        <v>60</v>
      </c>
      <c r="B32">
        <f>VLOOKUP(A32,'[2]Product Master Sheet'!$B$2:$F$506,5,0)</f>
        <v>145</v>
      </c>
      <c r="C32">
        <v>35</v>
      </c>
    </row>
    <row r="33" spans="1:3" x14ac:dyDescent="0.3">
      <c r="A33" t="s">
        <v>56</v>
      </c>
      <c r="B33">
        <f>VLOOKUP(A33,'[2]Product Master Sheet'!$B$2:$F$506,5,0)</f>
        <v>146</v>
      </c>
      <c r="C33">
        <v>136</v>
      </c>
    </row>
    <row r="34" spans="1:3" x14ac:dyDescent="0.3">
      <c r="A34" t="s">
        <v>89</v>
      </c>
      <c r="B34">
        <f>VLOOKUP(A34,'[2]Product Master Sheet'!$B$2:$F$506,5,0)</f>
        <v>148</v>
      </c>
      <c r="C34">
        <v>-17</v>
      </c>
    </row>
    <row r="35" spans="1:3" x14ac:dyDescent="0.3">
      <c r="A35" t="s">
        <v>309</v>
      </c>
      <c r="B35">
        <f>VLOOKUP(A35,'[2]Product Master Sheet'!$B$2:$F$506,5,0)</f>
        <v>151</v>
      </c>
      <c r="C35">
        <v>69</v>
      </c>
    </row>
    <row r="36" spans="1:3" x14ac:dyDescent="0.3">
      <c r="A36" t="s">
        <v>91</v>
      </c>
      <c r="B36">
        <f>VLOOKUP(A36,'[2]Product Master Sheet'!$B$2:$F$506,5,0)</f>
        <v>152</v>
      </c>
      <c r="C36">
        <v>25</v>
      </c>
    </row>
    <row r="37" spans="1:3" x14ac:dyDescent="0.3">
      <c r="A37" t="s">
        <v>57</v>
      </c>
      <c r="B37">
        <f>VLOOKUP(A37,'[2]Product Master Sheet'!$B$2:$F$506,5,0)</f>
        <v>164</v>
      </c>
      <c r="C37">
        <v>98</v>
      </c>
    </row>
    <row r="38" spans="1:3" x14ac:dyDescent="0.3">
      <c r="A38" t="s">
        <v>297</v>
      </c>
      <c r="B38">
        <f>VLOOKUP(A38,'[2]Product Master Sheet'!$B$2:$F$506,5,0)</f>
        <v>165</v>
      </c>
      <c r="C38">
        <v>56</v>
      </c>
    </row>
    <row r="39" spans="1:3" x14ac:dyDescent="0.3">
      <c r="A39" t="s">
        <v>95</v>
      </c>
      <c r="B39">
        <f>VLOOKUP(A39,'[2]Product Master Sheet'!$B$2:$F$506,5,0)</f>
        <v>175</v>
      </c>
      <c r="C39">
        <v>43</v>
      </c>
    </row>
    <row r="40" spans="1:3" x14ac:dyDescent="0.3">
      <c r="A40" t="s">
        <v>92</v>
      </c>
      <c r="B40">
        <f>VLOOKUP(A40,'[2]Product Master Sheet'!$B$2:$F$506,5,0)</f>
        <v>177</v>
      </c>
      <c r="C40">
        <v>996</v>
      </c>
    </row>
    <row r="41" spans="1:3" x14ac:dyDescent="0.3">
      <c r="A41" t="s">
        <v>62</v>
      </c>
      <c r="B41">
        <f>VLOOKUP(A41,'[2]Product Master Sheet'!$B$2:$F$506,5,0)</f>
        <v>179</v>
      </c>
      <c r="C41">
        <v>-40</v>
      </c>
    </row>
    <row r="42" spans="1:3" x14ac:dyDescent="0.3">
      <c r="A42" t="s">
        <v>50</v>
      </c>
      <c r="B42">
        <f>VLOOKUP(A42,'[2]Product Master Sheet'!$B$2:$F$506,5,0)</f>
        <v>182</v>
      </c>
      <c r="C42">
        <v>-2</v>
      </c>
    </row>
    <row r="43" spans="1:3" x14ac:dyDescent="0.3">
      <c r="A43" t="s">
        <v>310</v>
      </c>
      <c r="B43">
        <f>VLOOKUP(A43,'[2]Product Master Sheet'!$B$2:$F$506,5,0)</f>
        <v>194</v>
      </c>
      <c r="C43">
        <v>-1</v>
      </c>
    </row>
    <row r="44" spans="1:3" x14ac:dyDescent="0.3">
      <c r="A44" t="s">
        <v>285</v>
      </c>
      <c r="B44">
        <f>VLOOKUP(A44,'[2]Product Master Sheet'!$B$2:$F$506,5,0)</f>
        <v>195</v>
      </c>
      <c r="C44">
        <v>-22</v>
      </c>
    </row>
    <row r="45" spans="1:3" x14ac:dyDescent="0.3">
      <c r="A45" t="s">
        <v>311</v>
      </c>
      <c r="B45">
        <f>VLOOKUP(A45,'[2]Product Master Sheet'!$B$2:$F$506,5,0)</f>
        <v>197</v>
      </c>
      <c r="C45">
        <v>105</v>
      </c>
    </row>
    <row r="46" spans="1:3" x14ac:dyDescent="0.3">
      <c r="A46" t="s">
        <v>63</v>
      </c>
      <c r="B46">
        <f>VLOOKUP(A46,'[2]Product Master Sheet'!$B$2:$F$506,5,0)</f>
        <v>199</v>
      </c>
      <c r="C46">
        <v>1375</v>
      </c>
    </row>
    <row r="47" spans="1:3" x14ac:dyDescent="0.3">
      <c r="A47" t="s">
        <v>298</v>
      </c>
      <c r="B47">
        <f>VLOOKUP(A47,'[2]Product Master Sheet'!$B$2:$F$506,5,0)</f>
        <v>202</v>
      </c>
      <c r="C47">
        <v>103</v>
      </c>
    </row>
    <row r="48" spans="1:3" x14ac:dyDescent="0.3">
      <c r="A48" t="s">
        <v>40</v>
      </c>
      <c r="B48">
        <f>VLOOKUP(A48,'[2]Product Master Sheet'!$B$2:$F$506,5,0)</f>
        <v>205</v>
      </c>
      <c r="C48">
        <v>22</v>
      </c>
    </row>
    <row r="49" spans="1:3" x14ac:dyDescent="0.3">
      <c r="A49" t="s">
        <v>299</v>
      </c>
      <c r="B49">
        <f>VLOOKUP(A49,'[2]Product Master Sheet'!$B$2:$F$506,5,0)</f>
        <v>210</v>
      </c>
      <c r="C49">
        <v>140</v>
      </c>
    </row>
    <row r="50" spans="1:3" x14ac:dyDescent="0.3">
      <c r="A50" t="s">
        <v>96</v>
      </c>
      <c r="B50">
        <f>VLOOKUP(A50,'[2]Product Master Sheet'!$B$2:$F$506,5,0)</f>
        <v>211</v>
      </c>
      <c r="C50">
        <v>7</v>
      </c>
    </row>
    <row r="51" spans="1:3" x14ac:dyDescent="0.3">
      <c r="A51" t="s">
        <v>93</v>
      </c>
      <c r="B51">
        <f>VLOOKUP(A51,'[2]Product Master Sheet'!$B$2:$F$506,5,0)</f>
        <v>212</v>
      </c>
      <c r="C51">
        <v>21</v>
      </c>
    </row>
    <row r="52" spans="1:3" x14ac:dyDescent="0.3">
      <c r="A52" t="s">
        <v>300</v>
      </c>
      <c r="B52">
        <f>VLOOKUP(A52,'[2]Product Master Sheet'!$B$2:$F$506,5,0)</f>
        <v>215</v>
      </c>
      <c r="C52">
        <v>72</v>
      </c>
    </row>
    <row r="53" spans="1:3" x14ac:dyDescent="0.3">
      <c r="A53" t="s">
        <v>313</v>
      </c>
      <c r="B53">
        <f>VLOOKUP(A53,'[2]Product Master Sheet'!$B$2:$F$506,5,0)</f>
        <v>217</v>
      </c>
      <c r="C53">
        <v>20</v>
      </c>
    </row>
    <row r="54" spans="1:3" x14ac:dyDescent="0.3">
      <c r="A54" t="s">
        <v>75</v>
      </c>
      <c r="B54">
        <f>VLOOKUP(A54,'[2]Product Master Sheet'!$B$2:$F$506,5,0)</f>
        <v>219</v>
      </c>
      <c r="C54">
        <v>35</v>
      </c>
    </row>
    <row r="55" spans="1:3" x14ac:dyDescent="0.3">
      <c r="A55" t="s">
        <v>77</v>
      </c>
      <c r="B55">
        <f>VLOOKUP(A55,'[2]Product Master Sheet'!$B$2:$F$506,5,0)</f>
        <v>225</v>
      </c>
      <c r="C55">
        <v>55</v>
      </c>
    </row>
    <row r="56" spans="1:3" x14ac:dyDescent="0.3">
      <c r="A56" t="s">
        <v>76</v>
      </c>
      <c r="B56">
        <f>VLOOKUP(A56,'[2]Product Master Sheet'!$B$2:$F$506,5,0)</f>
        <v>226</v>
      </c>
      <c r="C56">
        <v>-1</v>
      </c>
    </row>
    <row r="57" spans="1:3" x14ac:dyDescent="0.3">
      <c r="A57" t="s">
        <v>78</v>
      </c>
      <c r="B57">
        <f>VLOOKUP(A57,'[2]Product Master Sheet'!$B$2:$F$506,5,0)</f>
        <v>228</v>
      </c>
      <c r="C57">
        <v>11</v>
      </c>
    </row>
    <row r="58" spans="1:3" x14ac:dyDescent="0.3">
      <c r="A58" t="s">
        <v>301</v>
      </c>
      <c r="B58">
        <f>VLOOKUP(A58,'[2]Product Master Sheet'!$B$2:$F$506,5,0)</f>
        <v>233</v>
      </c>
      <c r="C58">
        <v>215</v>
      </c>
    </row>
    <row r="59" spans="1:3" x14ac:dyDescent="0.3">
      <c r="A59" t="s">
        <v>79</v>
      </c>
      <c r="B59">
        <f>VLOOKUP(A59,'[2]Product Master Sheet'!$B$2:$F$506,5,0)</f>
        <v>271</v>
      </c>
      <c r="C59">
        <v>11</v>
      </c>
    </row>
    <row r="60" spans="1:3" x14ac:dyDescent="0.3">
      <c r="A60" t="s">
        <v>80</v>
      </c>
      <c r="B60">
        <f>VLOOKUP(A60,'[2]Product Master Sheet'!$B$2:$F$506,5,0)</f>
        <v>273</v>
      </c>
      <c r="C60">
        <v>54</v>
      </c>
    </row>
    <row r="61" spans="1:3" x14ac:dyDescent="0.3">
      <c r="A61" t="s">
        <v>314</v>
      </c>
      <c r="B61">
        <f>VLOOKUP(A61,'[2]Product Master Sheet'!$B$2:$F$506,5,0)</f>
        <v>274</v>
      </c>
      <c r="C61">
        <v>96</v>
      </c>
    </row>
    <row r="62" spans="1:3" x14ac:dyDescent="0.3">
      <c r="A62" t="s">
        <v>303</v>
      </c>
      <c r="B62">
        <f>VLOOKUP(A62,'[2]Product Master Sheet'!$B$2:$F$506,5,0)</f>
        <v>289</v>
      </c>
      <c r="C62">
        <v>346</v>
      </c>
    </row>
    <row r="63" spans="1:3" x14ac:dyDescent="0.3">
      <c r="A63" t="s">
        <v>42</v>
      </c>
      <c r="B63">
        <f>VLOOKUP(A63,'[2]Product Master Sheet'!$B$2:$F$506,5,0)</f>
        <v>293</v>
      </c>
      <c r="C63">
        <v>103</v>
      </c>
    </row>
    <row r="64" spans="1:3" x14ac:dyDescent="0.3">
      <c r="A64" t="s">
        <v>41</v>
      </c>
      <c r="B64">
        <f>VLOOKUP(A64,'[2]Product Master Sheet'!$B$2:$F$506,5,0)</f>
        <v>294</v>
      </c>
      <c r="C64">
        <v>103</v>
      </c>
    </row>
    <row r="65" spans="1:3" x14ac:dyDescent="0.3">
      <c r="A65" t="s">
        <v>81</v>
      </c>
      <c r="B65">
        <f>VLOOKUP(A65,'[2]Product Master Sheet'!$B$2:$F$506,5,0)</f>
        <v>299</v>
      </c>
      <c r="C65">
        <v>7</v>
      </c>
    </row>
    <row r="66" spans="1:3" x14ac:dyDescent="0.3">
      <c r="A66" t="s">
        <v>43</v>
      </c>
      <c r="B66">
        <f>VLOOKUP(A66,'[2]Product Master Sheet'!$B$2:$F$506,5,0)</f>
        <v>306</v>
      </c>
      <c r="C66">
        <v>3</v>
      </c>
    </row>
    <row r="67" spans="1:3" x14ac:dyDescent="0.3">
      <c r="A67" t="s">
        <v>64</v>
      </c>
      <c r="B67">
        <f>VLOOKUP(A67,'[2]Product Master Sheet'!$B$2:$F$506,5,0)</f>
        <v>307</v>
      </c>
      <c r="C67">
        <v>22</v>
      </c>
    </row>
    <row r="68" spans="1:3" x14ac:dyDescent="0.3">
      <c r="A68" t="s">
        <v>45</v>
      </c>
      <c r="B68">
        <f>VLOOKUP(A68,'[2]Product Master Sheet'!$B$2:$F$506,5,0)</f>
        <v>325</v>
      </c>
      <c r="C68">
        <v>20</v>
      </c>
    </row>
    <row r="69" spans="1:3" x14ac:dyDescent="0.3">
      <c r="A69" t="s">
        <v>86</v>
      </c>
      <c r="B69">
        <f>VLOOKUP(A69,'[2]Product Master Sheet'!$B$2:$F$506,5,0)</f>
        <v>326</v>
      </c>
      <c r="C69">
        <v>114</v>
      </c>
    </row>
    <row r="70" spans="1:3" x14ac:dyDescent="0.3">
      <c r="A70" t="s">
        <v>84</v>
      </c>
      <c r="B70">
        <f>VLOOKUP(A70,'[2]Product Master Sheet'!$B$2:$F$506,5,0)</f>
        <v>330</v>
      </c>
      <c r="C70">
        <v>7</v>
      </c>
    </row>
    <row r="71" spans="1:3" x14ac:dyDescent="0.3">
      <c r="A71" t="s">
        <v>83</v>
      </c>
      <c r="B71">
        <f>VLOOKUP(A71,'[2]Product Master Sheet'!$B$2:$F$506,5,0)</f>
        <v>331</v>
      </c>
      <c r="C71">
        <v>41</v>
      </c>
    </row>
    <row r="72" spans="1:3" x14ac:dyDescent="0.3">
      <c r="A72" t="s">
        <v>334</v>
      </c>
      <c r="B72">
        <f>VLOOKUP(A72,'[2]Product Master Sheet'!$B$2:$F$506,5,0)</f>
        <v>332</v>
      </c>
      <c r="C72">
        <v>0</v>
      </c>
    </row>
    <row r="73" spans="1:3" x14ac:dyDescent="0.3">
      <c r="A73" t="s">
        <v>44</v>
      </c>
      <c r="B73">
        <f>VLOOKUP(A73,'[2]Product Master Sheet'!$B$2:$F$506,5,0)</f>
        <v>336</v>
      </c>
      <c r="C73">
        <v>128</v>
      </c>
    </row>
    <row r="74" spans="1:3" x14ac:dyDescent="0.3">
      <c r="A74" t="s">
        <v>94</v>
      </c>
      <c r="B74">
        <f>VLOOKUP(A74,'[2]Product Master Sheet'!$B$2:$F$506,5,0)</f>
        <v>350</v>
      </c>
      <c r="C74">
        <v>64</v>
      </c>
    </row>
    <row r="75" spans="1:3" x14ac:dyDescent="0.3">
      <c r="A75" t="s">
        <v>324</v>
      </c>
      <c r="B75">
        <f>VLOOKUP(A75,'[2]Product Master Sheet'!$B$2:$F$506,5,0)</f>
        <v>365</v>
      </c>
      <c r="C75">
        <v>0</v>
      </c>
    </row>
    <row r="76" spans="1:3" x14ac:dyDescent="0.3">
      <c r="A76" t="s">
        <v>47</v>
      </c>
      <c r="B76">
        <f>VLOOKUP(A76,'[2]Product Master Sheet'!$B$2:$F$506,5,0)</f>
        <v>366</v>
      </c>
      <c r="C76">
        <v>42</v>
      </c>
    </row>
    <row r="77" spans="1:3" x14ac:dyDescent="0.3">
      <c r="A77" t="s">
        <v>46</v>
      </c>
      <c r="B77">
        <f>VLOOKUP(A77,'[2]Product Master Sheet'!$B$2:$F$506,5,0)</f>
        <v>368</v>
      </c>
      <c r="C77">
        <v>62</v>
      </c>
    </row>
    <row r="78" spans="1:3" x14ac:dyDescent="0.3">
      <c r="A78" t="s">
        <v>315</v>
      </c>
      <c r="B78">
        <f>VLOOKUP(A78,'[2]Product Master Sheet'!$B$2:$F$506,5,0)</f>
        <v>370</v>
      </c>
      <c r="C78">
        <v>77</v>
      </c>
    </row>
    <row r="79" spans="1:3" x14ac:dyDescent="0.3">
      <c r="A79" t="s">
        <v>308</v>
      </c>
      <c r="B79">
        <f>VLOOKUP(A79,'[2]Product Master Sheet'!$B$2:$F$506,5,0)</f>
        <v>386</v>
      </c>
      <c r="C79">
        <v>0</v>
      </c>
    </row>
    <row r="80" spans="1:3" x14ac:dyDescent="0.3">
      <c r="A80" t="s">
        <v>66</v>
      </c>
      <c r="B80">
        <f>VLOOKUP(A80,'[2]Product Master Sheet'!$B$2:$F$506,5,0)</f>
        <v>391</v>
      </c>
      <c r="C80">
        <v>0</v>
      </c>
    </row>
    <row r="81" spans="1:3" x14ac:dyDescent="0.3">
      <c r="A81" t="s">
        <v>335</v>
      </c>
      <c r="B81">
        <f>VLOOKUP(A81,'[2]Product Master Sheet'!$B$2:$F$506,5,0)</f>
        <v>403</v>
      </c>
      <c r="C81">
        <v>0</v>
      </c>
    </row>
    <row r="82" spans="1:3" x14ac:dyDescent="0.3">
      <c r="A82" t="s">
        <v>51</v>
      </c>
      <c r="B82">
        <f>VLOOKUP(A82,'[2]Product Master Sheet'!$B$2:$F$506,5,0)</f>
        <v>404</v>
      </c>
      <c r="C82">
        <v>-6</v>
      </c>
    </row>
    <row r="83" spans="1:3" x14ac:dyDescent="0.3">
      <c r="A83" t="s">
        <v>58</v>
      </c>
      <c r="B83">
        <f>VLOOKUP(A83,'[2]Product Master Sheet'!$B$2:$F$506,5,0)</f>
        <v>405</v>
      </c>
      <c r="C83">
        <v>224</v>
      </c>
    </row>
    <row r="84" spans="1:3" x14ac:dyDescent="0.3">
      <c r="A84" t="s">
        <v>304</v>
      </c>
      <c r="B84">
        <f>VLOOKUP(A84,'[2]Product Master Sheet'!$B$2:$F$506,5,0)</f>
        <v>406</v>
      </c>
      <c r="C84">
        <v>271</v>
      </c>
    </row>
    <row r="85" spans="1:3" x14ac:dyDescent="0.3">
      <c r="A85" t="s">
        <v>307</v>
      </c>
      <c r="B85">
        <f>VLOOKUP(A85,'[2]Product Master Sheet'!$B$2:$F$506,5,0)</f>
        <v>384</v>
      </c>
      <c r="C85">
        <v>0</v>
      </c>
    </row>
    <row r="86" spans="1:3" x14ac:dyDescent="0.3">
      <c r="A86" t="s">
        <v>294</v>
      </c>
      <c r="B86">
        <f>VLOOKUP(A86,'[2]Product Master Sheet'!$B$2:$F$506,5,0)</f>
        <v>928</v>
      </c>
      <c r="C86">
        <v>205</v>
      </c>
    </row>
    <row r="87" spans="1:3" x14ac:dyDescent="0.3">
      <c r="A87" t="s">
        <v>293</v>
      </c>
      <c r="B87">
        <f>VLOOKUP(A87,'[2]Product Master Sheet'!$B$2:$F$506,5,0)</f>
        <v>924</v>
      </c>
      <c r="C87">
        <v>73</v>
      </c>
    </row>
    <row r="88" spans="1:3" x14ac:dyDescent="0.3">
      <c r="A88" t="s">
        <v>71</v>
      </c>
      <c r="B88">
        <f>VLOOKUP(A88,'[2]Product Master Sheet'!$B$2:$F$506,5,0)</f>
        <v>925</v>
      </c>
      <c r="C88">
        <v>268</v>
      </c>
    </row>
    <row r="89" spans="1:3" x14ac:dyDescent="0.3">
      <c r="A89" t="s">
        <v>85</v>
      </c>
      <c r="B89">
        <f>VLOOKUP(A89,'[2]Product Master Sheet'!$B$2:$F$506,5,0)</f>
        <v>324</v>
      </c>
      <c r="C89">
        <v>11</v>
      </c>
    </row>
    <row r="90" spans="1:3" x14ac:dyDescent="0.3">
      <c r="A90" t="s">
        <v>291</v>
      </c>
      <c r="B90">
        <f>VLOOKUP(A90,'[2]Product Master Sheet'!$B$2:$F$506,5,0)</f>
        <v>45</v>
      </c>
      <c r="C90">
        <v>-2</v>
      </c>
    </row>
    <row r="91" spans="1:3" x14ac:dyDescent="0.3">
      <c r="A91" t="s">
        <v>72</v>
      </c>
      <c r="B91">
        <f>VLOOKUP(A91,'[2]Product Master Sheet'!$B$2:$F$506,5,0)</f>
        <v>136</v>
      </c>
      <c r="C91">
        <v>27</v>
      </c>
    </row>
    <row r="92" spans="1:3" x14ac:dyDescent="0.3">
      <c r="A92" t="s">
        <v>82</v>
      </c>
      <c r="B92">
        <f>VLOOKUP(A92,'[2]Product Master Sheet'!$B$2:$F$506,5,0)</f>
        <v>297</v>
      </c>
      <c r="C92">
        <v>6</v>
      </c>
    </row>
    <row r="93" spans="1:3" x14ac:dyDescent="0.3">
      <c r="A93" t="s">
        <v>302</v>
      </c>
      <c r="B93">
        <f>VLOOKUP(A93,'[2]Product Master Sheet'!$B$2:$F$506,5,0)</f>
        <v>291</v>
      </c>
      <c r="C93">
        <v>200</v>
      </c>
    </row>
    <row r="94" spans="1:3" x14ac:dyDescent="0.3">
      <c r="A94" t="s">
        <v>87</v>
      </c>
      <c r="B94">
        <f>VLOOKUP(A94,'[2]Product Master Sheet'!$B$2:$F$506,5,0)</f>
        <v>361</v>
      </c>
      <c r="C94">
        <v>1</v>
      </c>
    </row>
    <row r="95" spans="1:3" x14ac:dyDescent="0.3">
      <c r="A95" t="s">
        <v>97</v>
      </c>
      <c r="B95">
        <f>VLOOKUP(A95,'[2]Product Master Sheet'!$B$2:$F$506,5,0)</f>
        <v>397</v>
      </c>
      <c r="C95">
        <v>6</v>
      </c>
    </row>
    <row r="96" spans="1:3" x14ac:dyDescent="0.3">
      <c r="A96" t="s">
        <v>90</v>
      </c>
      <c r="B96">
        <f>VLOOKUP(A96,'[2]Product Master Sheet'!$B$2:$F$506,5,0)</f>
        <v>147</v>
      </c>
      <c r="C96">
        <v>-3</v>
      </c>
    </row>
    <row r="97" spans="1:3" x14ac:dyDescent="0.3">
      <c r="A97" t="s">
        <v>305</v>
      </c>
      <c r="B97">
        <f>VLOOKUP(A97,'[2]Product Master Sheet'!$B$2:$F$506,5,0)</f>
        <v>396</v>
      </c>
      <c r="C97">
        <v>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1"/>
  <sheetViews>
    <sheetView showGridLines="0" tabSelected="1" workbookViewId="0"/>
  </sheetViews>
  <sheetFormatPr defaultColWidth="8.77734375" defaultRowHeight="13.8" x14ac:dyDescent="0.3"/>
  <cols>
    <col min="1" max="1" width="38" style="60" bestFit="1" customWidth="1"/>
    <col min="2" max="2" width="11" style="10" bestFit="1" customWidth="1"/>
    <col min="3" max="3" width="11.44140625" style="10" bestFit="1" customWidth="1"/>
    <col min="4" max="4" width="17.5546875" style="10" bestFit="1" customWidth="1"/>
    <col min="5" max="5" width="8.33203125" style="10" bestFit="1" customWidth="1"/>
    <col min="6" max="6" width="14.33203125" style="10" bestFit="1" customWidth="1"/>
    <col min="7" max="7" width="10.77734375" style="10" bestFit="1" customWidth="1"/>
    <col min="8" max="8" width="14.77734375" style="10" bestFit="1" customWidth="1"/>
    <col min="9" max="9" width="13.6640625" style="10" bestFit="1" customWidth="1"/>
    <col min="10" max="10" width="8.44140625" style="10" bestFit="1" customWidth="1"/>
    <col min="11" max="11" width="11" style="10" bestFit="1" customWidth="1"/>
    <col min="12" max="12" width="11.44140625" style="10" bestFit="1" customWidth="1"/>
    <col min="13" max="13" width="17.5546875" style="10" bestFit="1" customWidth="1"/>
    <col min="14" max="14" width="8.33203125" style="10" bestFit="1" customWidth="1"/>
    <col min="15" max="15" width="14.33203125" style="10" bestFit="1" customWidth="1"/>
    <col min="16" max="16" width="10.77734375" style="10" bestFit="1" customWidth="1"/>
    <col min="17" max="17" width="14.77734375" style="10" bestFit="1" customWidth="1"/>
    <col min="18" max="18" width="13.6640625" style="10" bestFit="1" customWidth="1"/>
    <col min="19" max="19" width="8.44140625" style="10" bestFit="1" customWidth="1"/>
    <col min="20" max="20" width="15.77734375" style="10" bestFit="1" customWidth="1"/>
    <col min="21" max="21" width="11.44140625" style="10" bestFit="1" customWidth="1"/>
    <col min="22" max="22" width="17.5546875" style="10" bestFit="1" customWidth="1"/>
    <col min="23" max="23" width="8.33203125" style="10" bestFit="1" customWidth="1"/>
    <col min="24" max="24" width="14.33203125" style="10" bestFit="1" customWidth="1"/>
    <col min="25" max="25" width="10.77734375" style="10" bestFit="1" customWidth="1"/>
    <col min="26" max="26" width="14.77734375" style="10" bestFit="1" customWidth="1"/>
    <col min="27" max="27" width="14.44140625" style="10" bestFit="1" customWidth="1"/>
    <col min="28" max="28" width="4.88671875" style="10" bestFit="1" customWidth="1"/>
    <col min="29" max="29" width="7.109375" style="60" bestFit="1" customWidth="1"/>
    <col min="30" max="16384" width="8.77734375" style="60"/>
  </cols>
  <sheetData>
    <row r="1" spans="1:29" ht="14.4" thickBot="1" x14ac:dyDescent="0.35">
      <c r="A1" s="56"/>
      <c r="B1" s="57" t="s">
        <v>325</v>
      </c>
      <c r="C1" s="58"/>
      <c r="D1" s="58"/>
      <c r="E1" s="58"/>
      <c r="F1" s="58"/>
      <c r="G1" s="58"/>
      <c r="H1" s="58"/>
      <c r="I1" s="58"/>
      <c r="J1" s="59"/>
      <c r="K1" s="57" t="s">
        <v>326</v>
      </c>
      <c r="L1" s="58"/>
      <c r="M1" s="58"/>
      <c r="N1" s="58"/>
      <c r="O1" s="58"/>
      <c r="P1" s="58"/>
      <c r="Q1" s="58"/>
      <c r="R1" s="58"/>
      <c r="S1" s="59"/>
      <c r="T1" s="57" t="s">
        <v>13</v>
      </c>
      <c r="U1" s="58"/>
      <c r="V1" s="58"/>
      <c r="W1" s="58"/>
      <c r="X1" s="58"/>
      <c r="Y1" s="58"/>
      <c r="Z1" s="58"/>
      <c r="AA1" s="58"/>
      <c r="AB1" s="59"/>
    </row>
    <row r="2" spans="1:29" ht="14.4" thickBot="1" x14ac:dyDescent="0.35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9" x14ac:dyDescent="0.3">
      <c r="A3" s="19" t="s">
        <v>14</v>
      </c>
      <c r="B3" s="62" t="s">
        <v>3</v>
      </c>
      <c r="C3" s="63" t="s">
        <v>4</v>
      </c>
      <c r="D3" s="63" t="s">
        <v>5</v>
      </c>
      <c r="E3" s="63" t="s">
        <v>6</v>
      </c>
      <c r="F3" s="63" t="s">
        <v>7</v>
      </c>
      <c r="G3" s="63" t="s">
        <v>8</v>
      </c>
      <c r="H3" s="63" t="s">
        <v>9</v>
      </c>
      <c r="I3" s="63" t="s">
        <v>10</v>
      </c>
      <c r="J3" s="64" t="s">
        <v>11</v>
      </c>
      <c r="K3" s="65" t="s">
        <v>3</v>
      </c>
      <c r="L3" s="66" t="s">
        <v>4</v>
      </c>
      <c r="M3" s="66" t="s">
        <v>5</v>
      </c>
      <c r="N3" s="66" t="s">
        <v>6</v>
      </c>
      <c r="O3" s="66" t="s">
        <v>7</v>
      </c>
      <c r="P3" s="66" t="s">
        <v>8</v>
      </c>
      <c r="Q3" s="67" t="s">
        <v>9</v>
      </c>
      <c r="R3" s="68" t="s">
        <v>10</v>
      </c>
      <c r="S3" s="69" t="s">
        <v>11</v>
      </c>
      <c r="T3" s="62" t="s">
        <v>15</v>
      </c>
      <c r="U3" s="63" t="s">
        <v>4</v>
      </c>
      <c r="V3" s="63" t="s">
        <v>5</v>
      </c>
      <c r="W3" s="63" t="s">
        <v>6</v>
      </c>
      <c r="X3" s="63" t="s">
        <v>7</v>
      </c>
      <c r="Y3" s="63" t="s">
        <v>8</v>
      </c>
      <c r="Z3" s="63" t="s">
        <v>9</v>
      </c>
      <c r="AA3" s="63" t="s">
        <v>16</v>
      </c>
      <c r="AB3" s="64" t="s">
        <v>11</v>
      </c>
      <c r="AC3" s="19" t="s">
        <v>17</v>
      </c>
    </row>
    <row r="4" spans="1:29" x14ac:dyDescent="0.3">
      <c r="A4" s="70" t="s">
        <v>286</v>
      </c>
      <c r="B4" s="10">
        <v>84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84</v>
      </c>
      <c r="K4" s="13">
        <v>84</v>
      </c>
      <c r="L4" s="71">
        <v>0</v>
      </c>
      <c r="M4" s="71">
        <v>0</v>
      </c>
      <c r="N4" s="71">
        <v>0</v>
      </c>
      <c r="O4" s="71">
        <v>0</v>
      </c>
      <c r="P4" s="71">
        <v>0</v>
      </c>
      <c r="Q4" s="71">
        <v>0</v>
      </c>
      <c r="R4" s="71">
        <v>0</v>
      </c>
      <c r="S4" s="14">
        <v>84</v>
      </c>
      <c r="T4" s="71">
        <f>B4-K4</f>
        <v>0</v>
      </c>
      <c r="U4" s="71">
        <f t="shared" ref="U4:U57" si="0">C4-L4</f>
        <v>0</v>
      </c>
      <c r="V4" s="71">
        <f t="shared" ref="V4:V57" si="1">D4-M4</f>
        <v>0</v>
      </c>
      <c r="W4" s="71">
        <f t="shared" ref="W4:W57" si="2">E4-N4</f>
        <v>0</v>
      </c>
      <c r="X4" s="71">
        <f t="shared" ref="X4:X57" si="3">F4-O4</f>
        <v>0</v>
      </c>
      <c r="Y4" s="71">
        <f t="shared" ref="Y4:Y57" si="4">G4-P4</f>
        <v>0</v>
      </c>
      <c r="Z4" s="71">
        <f t="shared" ref="Z4:Z57" si="5">H4-Q4</f>
        <v>0</v>
      </c>
      <c r="AA4" s="71">
        <f t="shared" ref="AA4:AA57" si="6">I4-R4</f>
        <v>0</v>
      </c>
      <c r="AB4" s="10">
        <f t="shared" ref="AB4:AB57" si="7">J4-S4</f>
        <v>0</v>
      </c>
      <c r="AC4" s="72" t="str">
        <f>IF(AND(T4=0,AB4=0),"Ok","Not")</f>
        <v>Ok</v>
      </c>
    </row>
    <row r="5" spans="1:29" x14ac:dyDescent="0.3">
      <c r="A5" s="72" t="s">
        <v>59</v>
      </c>
      <c r="B5" s="10">
        <v>21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21</v>
      </c>
      <c r="K5" s="13">
        <v>21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4">
        <v>21</v>
      </c>
      <c r="T5" s="10">
        <f t="shared" ref="T5:AB58" si="8">B5-K5</f>
        <v>0</v>
      </c>
      <c r="U5" s="10">
        <f t="shared" si="0"/>
        <v>0</v>
      </c>
      <c r="V5" s="10">
        <f t="shared" si="1"/>
        <v>0</v>
      </c>
      <c r="W5" s="10">
        <f t="shared" si="2"/>
        <v>0</v>
      </c>
      <c r="X5" s="10">
        <f t="shared" si="3"/>
        <v>0</v>
      </c>
      <c r="Y5" s="10">
        <f t="shared" si="4"/>
        <v>0</v>
      </c>
      <c r="Z5" s="10">
        <f t="shared" si="5"/>
        <v>0</v>
      </c>
      <c r="AA5" s="10">
        <f t="shared" si="6"/>
        <v>0</v>
      </c>
      <c r="AB5" s="10">
        <f t="shared" si="7"/>
        <v>0</v>
      </c>
      <c r="AC5" s="72" t="str">
        <f t="shared" ref="AC5:AC68" si="9">IF(AND(T5=0,AB5=0),"Ok","Not")</f>
        <v>Ok</v>
      </c>
    </row>
    <row r="6" spans="1:29" x14ac:dyDescent="0.3">
      <c r="A6" s="72" t="s">
        <v>288</v>
      </c>
      <c r="B6" s="10">
        <v>163</v>
      </c>
      <c r="C6" s="10">
        <v>0</v>
      </c>
      <c r="D6" s="10">
        <v>0</v>
      </c>
      <c r="E6" s="10">
        <v>5</v>
      </c>
      <c r="F6" s="10">
        <v>0</v>
      </c>
      <c r="G6" s="10">
        <v>0</v>
      </c>
      <c r="H6" s="10">
        <v>0</v>
      </c>
      <c r="I6" s="10">
        <v>0</v>
      </c>
      <c r="J6" s="14">
        <v>158</v>
      </c>
      <c r="K6" s="13">
        <v>163</v>
      </c>
      <c r="L6" s="10">
        <v>0</v>
      </c>
      <c r="M6" s="10">
        <v>0</v>
      </c>
      <c r="N6" s="10">
        <v>5</v>
      </c>
      <c r="O6" s="10">
        <v>0</v>
      </c>
      <c r="P6" s="10">
        <v>0</v>
      </c>
      <c r="Q6" s="10">
        <v>0</v>
      </c>
      <c r="R6" s="10">
        <v>0</v>
      </c>
      <c r="S6" s="14">
        <v>158</v>
      </c>
      <c r="T6" s="10">
        <f t="shared" si="8"/>
        <v>0</v>
      </c>
      <c r="U6" s="10">
        <f t="shared" si="0"/>
        <v>0</v>
      </c>
      <c r="V6" s="10">
        <f t="shared" si="1"/>
        <v>0</v>
      </c>
      <c r="W6" s="10">
        <f t="shared" si="2"/>
        <v>0</v>
      </c>
      <c r="X6" s="10">
        <f t="shared" si="3"/>
        <v>0</v>
      </c>
      <c r="Y6" s="10">
        <f t="shared" si="4"/>
        <v>0</v>
      </c>
      <c r="Z6" s="10">
        <f t="shared" si="5"/>
        <v>0</v>
      </c>
      <c r="AA6" s="10">
        <f t="shared" si="6"/>
        <v>0</v>
      </c>
      <c r="AB6" s="10">
        <f t="shared" si="7"/>
        <v>0</v>
      </c>
      <c r="AC6" s="72" t="str">
        <f t="shared" si="9"/>
        <v>Ok</v>
      </c>
    </row>
    <row r="7" spans="1:29" x14ac:dyDescent="0.3">
      <c r="A7" s="72" t="s">
        <v>287</v>
      </c>
      <c r="B7" s="10">
        <v>7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4">
        <v>7</v>
      </c>
      <c r="K7" s="13">
        <v>7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4">
        <v>7</v>
      </c>
      <c r="T7" s="10">
        <f t="shared" si="8"/>
        <v>0</v>
      </c>
      <c r="U7" s="10">
        <f t="shared" si="0"/>
        <v>0</v>
      </c>
      <c r="V7" s="10">
        <f t="shared" si="1"/>
        <v>0</v>
      </c>
      <c r="W7" s="10">
        <f t="shared" si="2"/>
        <v>0</v>
      </c>
      <c r="X7" s="10">
        <f t="shared" si="3"/>
        <v>0</v>
      </c>
      <c r="Y7" s="10">
        <f t="shared" si="4"/>
        <v>0</v>
      </c>
      <c r="Z7" s="10">
        <f t="shared" si="5"/>
        <v>0</v>
      </c>
      <c r="AA7" s="10">
        <f t="shared" si="6"/>
        <v>0</v>
      </c>
      <c r="AB7" s="10">
        <f t="shared" si="7"/>
        <v>0</v>
      </c>
      <c r="AC7" s="72" t="str">
        <f t="shared" si="9"/>
        <v>Ok</v>
      </c>
    </row>
    <row r="8" spans="1:29" x14ac:dyDescent="0.3">
      <c r="A8" s="72" t="s">
        <v>54</v>
      </c>
      <c r="B8" s="10">
        <v>98</v>
      </c>
      <c r="C8" s="10">
        <v>0</v>
      </c>
      <c r="D8" s="10">
        <v>0</v>
      </c>
      <c r="E8" s="10">
        <v>20</v>
      </c>
      <c r="F8" s="10">
        <v>0</v>
      </c>
      <c r="G8" s="10">
        <v>0</v>
      </c>
      <c r="H8" s="10">
        <v>0</v>
      </c>
      <c r="I8" s="10">
        <v>0</v>
      </c>
      <c r="J8" s="14">
        <v>78</v>
      </c>
      <c r="K8" s="13">
        <v>98</v>
      </c>
      <c r="L8" s="10">
        <v>0</v>
      </c>
      <c r="M8" s="10">
        <v>0</v>
      </c>
      <c r="N8" s="10">
        <v>20</v>
      </c>
      <c r="O8" s="10">
        <v>0</v>
      </c>
      <c r="P8" s="10">
        <v>0</v>
      </c>
      <c r="Q8" s="10">
        <v>0</v>
      </c>
      <c r="R8" s="10">
        <v>0</v>
      </c>
      <c r="S8" s="14">
        <v>78</v>
      </c>
      <c r="T8" s="10">
        <f t="shared" si="8"/>
        <v>0</v>
      </c>
      <c r="U8" s="10">
        <f t="shared" si="0"/>
        <v>0</v>
      </c>
      <c r="V8" s="10">
        <f t="shared" si="1"/>
        <v>0</v>
      </c>
      <c r="W8" s="10">
        <f t="shared" si="2"/>
        <v>0</v>
      </c>
      <c r="X8" s="10">
        <f t="shared" si="3"/>
        <v>0</v>
      </c>
      <c r="Y8" s="10">
        <f t="shared" si="4"/>
        <v>0</v>
      </c>
      <c r="Z8" s="10">
        <f t="shared" si="5"/>
        <v>0</v>
      </c>
      <c r="AA8" s="10">
        <f t="shared" si="6"/>
        <v>0</v>
      </c>
      <c r="AB8" s="10">
        <f t="shared" si="7"/>
        <v>0</v>
      </c>
      <c r="AC8" s="72" t="str">
        <f t="shared" si="9"/>
        <v>Ok</v>
      </c>
    </row>
    <row r="9" spans="1:29" x14ac:dyDescent="0.3">
      <c r="A9" s="72" t="s">
        <v>52</v>
      </c>
      <c r="B9" s="10">
        <v>61</v>
      </c>
      <c r="C9" s="10">
        <v>0</v>
      </c>
      <c r="D9" s="10">
        <v>0</v>
      </c>
      <c r="E9" s="10">
        <v>20</v>
      </c>
      <c r="F9" s="10">
        <v>0</v>
      </c>
      <c r="G9" s="10">
        <v>0</v>
      </c>
      <c r="H9" s="10">
        <v>0</v>
      </c>
      <c r="I9" s="10">
        <v>0</v>
      </c>
      <c r="J9" s="14">
        <v>41</v>
      </c>
      <c r="K9" s="13">
        <v>61</v>
      </c>
      <c r="L9" s="10">
        <v>0</v>
      </c>
      <c r="M9" s="10">
        <v>0</v>
      </c>
      <c r="N9" s="10">
        <v>20</v>
      </c>
      <c r="O9" s="10">
        <v>0</v>
      </c>
      <c r="P9" s="10">
        <v>0</v>
      </c>
      <c r="Q9" s="10">
        <v>0</v>
      </c>
      <c r="R9" s="10">
        <v>0</v>
      </c>
      <c r="S9" s="14">
        <v>41</v>
      </c>
      <c r="T9" s="10">
        <f t="shared" si="8"/>
        <v>0</v>
      </c>
      <c r="U9" s="10">
        <f t="shared" si="0"/>
        <v>0</v>
      </c>
      <c r="V9" s="10">
        <f t="shared" si="1"/>
        <v>0</v>
      </c>
      <c r="W9" s="10">
        <f t="shared" si="2"/>
        <v>0</v>
      </c>
      <c r="X9" s="10">
        <f t="shared" si="3"/>
        <v>0</v>
      </c>
      <c r="Y9" s="10">
        <f t="shared" si="4"/>
        <v>0</v>
      </c>
      <c r="Z9" s="10">
        <f t="shared" si="5"/>
        <v>0</v>
      </c>
      <c r="AA9" s="10">
        <f t="shared" si="6"/>
        <v>0</v>
      </c>
      <c r="AB9" s="10">
        <f t="shared" si="7"/>
        <v>0</v>
      </c>
      <c r="AC9" s="72" t="str">
        <f t="shared" si="9"/>
        <v>Ok</v>
      </c>
    </row>
    <row r="10" spans="1:29" x14ac:dyDescent="0.3">
      <c r="A10" s="72" t="s">
        <v>289</v>
      </c>
      <c r="B10" s="10">
        <v>170</v>
      </c>
      <c r="C10" s="10">
        <v>200</v>
      </c>
      <c r="D10" s="10">
        <v>0</v>
      </c>
      <c r="E10" s="10">
        <v>40</v>
      </c>
      <c r="F10" s="10">
        <v>0</v>
      </c>
      <c r="G10" s="10">
        <v>0</v>
      </c>
      <c r="H10" s="10">
        <v>0</v>
      </c>
      <c r="I10" s="10">
        <v>0</v>
      </c>
      <c r="J10" s="14">
        <v>330</v>
      </c>
      <c r="K10" s="13">
        <v>170</v>
      </c>
      <c r="L10" s="10">
        <v>200</v>
      </c>
      <c r="M10" s="10">
        <v>0</v>
      </c>
      <c r="N10" s="10">
        <v>40</v>
      </c>
      <c r="O10" s="10">
        <v>0</v>
      </c>
      <c r="P10" s="10">
        <v>0</v>
      </c>
      <c r="Q10" s="10">
        <v>0</v>
      </c>
      <c r="R10" s="10">
        <v>0</v>
      </c>
      <c r="S10" s="14">
        <v>330</v>
      </c>
      <c r="T10" s="10">
        <f t="shared" si="8"/>
        <v>0</v>
      </c>
      <c r="U10" s="10">
        <f t="shared" si="0"/>
        <v>0</v>
      </c>
      <c r="V10" s="10">
        <f t="shared" si="1"/>
        <v>0</v>
      </c>
      <c r="W10" s="10">
        <f t="shared" si="2"/>
        <v>0</v>
      </c>
      <c r="X10" s="10">
        <f t="shared" si="3"/>
        <v>0</v>
      </c>
      <c r="Y10" s="10">
        <f t="shared" si="4"/>
        <v>0</v>
      </c>
      <c r="Z10" s="10">
        <f t="shared" si="5"/>
        <v>0</v>
      </c>
      <c r="AA10" s="10">
        <f t="shared" si="6"/>
        <v>0</v>
      </c>
      <c r="AB10" s="10">
        <f t="shared" si="7"/>
        <v>0</v>
      </c>
      <c r="AC10" s="72" t="str">
        <f t="shared" si="9"/>
        <v>Ok</v>
      </c>
    </row>
    <row r="11" spans="1:29" x14ac:dyDescent="0.3">
      <c r="A11" s="72" t="s">
        <v>33</v>
      </c>
      <c r="B11" s="10">
        <v>467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4">
        <v>467</v>
      </c>
      <c r="K11" s="13">
        <v>467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4">
        <v>467</v>
      </c>
      <c r="T11" s="10">
        <f t="shared" si="8"/>
        <v>0</v>
      </c>
      <c r="U11" s="10">
        <f t="shared" si="0"/>
        <v>0</v>
      </c>
      <c r="V11" s="10">
        <f t="shared" si="1"/>
        <v>0</v>
      </c>
      <c r="W11" s="10">
        <f t="shared" si="2"/>
        <v>0</v>
      </c>
      <c r="X11" s="10">
        <f t="shared" si="3"/>
        <v>0</v>
      </c>
      <c r="Y11" s="10">
        <f t="shared" si="4"/>
        <v>0</v>
      </c>
      <c r="Z11" s="10">
        <f t="shared" si="5"/>
        <v>0</v>
      </c>
      <c r="AA11" s="10">
        <f t="shared" si="6"/>
        <v>0</v>
      </c>
      <c r="AB11" s="10">
        <f t="shared" si="7"/>
        <v>0</v>
      </c>
      <c r="AC11" s="72" t="str">
        <f t="shared" si="9"/>
        <v>Ok</v>
      </c>
    </row>
    <row r="12" spans="1:29" x14ac:dyDescent="0.3">
      <c r="A12" s="72" t="s">
        <v>34</v>
      </c>
      <c r="B12" s="10">
        <v>870</v>
      </c>
      <c r="C12" s="10">
        <v>0</v>
      </c>
      <c r="D12" s="10">
        <v>0</v>
      </c>
      <c r="E12" s="10">
        <v>20</v>
      </c>
      <c r="F12" s="10">
        <v>0</v>
      </c>
      <c r="G12" s="10">
        <v>0</v>
      </c>
      <c r="H12" s="10">
        <v>0</v>
      </c>
      <c r="I12" s="10">
        <v>0</v>
      </c>
      <c r="J12" s="14">
        <v>850</v>
      </c>
      <c r="K12" s="13">
        <v>870</v>
      </c>
      <c r="L12" s="10">
        <v>0</v>
      </c>
      <c r="M12" s="10">
        <v>0</v>
      </c>
      <c r="N12" s="10">
        <v>20</v>
      </c>
      <c r="O12" s="10">
        <v>0</v>
      </c>
      <c r="P12" s="10">
        <v>0</v>
      </c>
      <c r="Q12" s="10">
        <v>0</v>
      </c>
      <c r="R12" s="10">
        <v>0</v>
      </c>
      <c r="S12" s="14">
        <v>850</v>
      </c>
      <c r="T12" s="10">
        <f t="shared" si="8"/>
        <v>0</v>
      </c>
      <c r="U12" s="10">
        <f t="shared" si="0"/>
        <v>0</v>
      </c>
      <c r="V12" s="10">
        <f t="shared" si="1"/>
        <v>0</v>
      </c>
      <c r="W12" s="10">
        <f t="shared" si="2"/>
        <v>0</v>
      </c>
      <c r="X12" s="10">
        <f t="shared" si="3"/>
        <v>0</v>
      </c>
      <c r="Y12" s="10">
        <f t="shared" si="4"/>
        <v>0</v>
      </c>
      <c r="Z12" s="10">
        <f t="shared" si="5"/>
        <v>0</v>
      </c>
      <c r="AA12" s="10">
        <f t="shared" si="6"/>
        <v>0</v>
      </c>
      <c r="AB12" s="10">
        <f t="shared" si="7"/>
        <v>0</v>
      </c>
      <c r="AC12" s="72" t="str">
        <f t="shared" si="9"/>
        <v>Ok</v>
      </c>
    </row>
    <row r="13" spans="1:29" x14ac:dyDescent="0.3">
      <c r="A13" s="72" t="s">
        <v>306</v>
      </c>
      <c r="B13" s="10">
        <v>520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4">
        <v>520</v>
      </c>
      <c r="K13" s="13">
        <v>520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4">
        <v>520</v>
      </c>
      <c r="T13" s="10">
        <f t="shared" si="8"/>
        <v>0</v>
      </c>
      <c r="U13" s="10">
        <f t="shared" si="0"/>
        <v>0</v>
      </c>
      <c r="V13" s="10">
        <f t="shared" si="1"/>
        <v>0</v>
      </c>
      <c r="W13" s="10">
        <f t="shared" si="2"/>
        <v>0</v>
      </c>
      <c r="X13" s="10">
        <f t="shared" si="3"/>
        <v>0</v>
      </c>
      <c r="Y13" s="10">
        <f t="shared" si="4"/>
        <v>0</v>
      </c>
      <c r="Z13" s="10">
        <f t="shared" si="5"/>
        <v>0</v>
      </c>
      <c r="AA13" s="10">
        <f t="shared" si="6"/>
        <v>0</v>
      </c>
      <c r="AB13" s="10">
        <f t="shared" si="7"/>
        <v>0</v>
      </c>
      <c r="AC13" s="72" t="str">
        <f t="shared" si="9"/>
        <v>Ok</v>
      </c>
    </row>
    <row r="14" spans="1:29" x14ac:dyDescent="0.3">
      <c r="A14" s="72" t="s">
        <v>35</v>
      </c>
      <c r="B14" s="10">
        <v>254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4">
        <v>254</v>
      </c>
      <c r="K14" s="13">
        <v>254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4">
        <v>254</v>
      </c>
      <c r="T14" s="10">
        <f t="shared" si="8"/>
        <v>0</v>
      </c>
      <c r="U14" s="10">
        <f t="shared" si="0"/>
        <v>0</v>
      </c>
      <c r="V14" s="10">
        <f t="shared" si="1"/>
        <v>0</v>
      </c>
      <c r="W14" s="10">
        <f t="shared" si="2"/>
        <v>0</v>
      </c>
      <c r="X14" s="10">
        <f t="shared" si="3"/>
        <v>0</v>
      </c>
      <c r="Y14" s="10">
        <f t="shared" si="4"/>
        <v>0</v>
      </c>
      <c r="Z14" s="10">
        <f t="shared" si="5"/>
        <v>0</v>
      </c>
      <c r="AA14" s="10">
        <f t="shared" si="6"/>
        <v>0</v>
      </c>
      <c r="AB14" s="10">
        <f t="shared" si="7"/>
        <v>0</v>
      </c>
      <c r="AC14" s="72" t="str">
        <f t="shared" si="9"/>
        <v>Ok</v>
      </c>
    </row>
    <row r="15" spans="1:29" x14ac:dyDescent="0.3">
      <c r="A15" s="72" t="s">
        <v>36</v>
      </c>
      <c r="B15" s="10">
        <v>276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4">
        <v>276</v>
      </c>
      <c r="K15" s="13">
        <v>276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4">
        <v>276</v>
      </c>
      <c r="T15" s="10">
        <f t="shared" si="8"/>
        <v>0</v>
      </c>
      <c r="U15" s="10">
        <f t="shared" si="0"/>
        <v>0</v>
      </c>
      <c r="V15" s="10">
        <f t="shared" si="1"/>
        <v>0</v>
      </c>
      <c r="W15" s="10">
        <f t="shared" si="2"/>
        <v>0</v>
      </c>
      <c r="X15" s="10">
        <f t="shared" si="3"/>
        <v>0</v>
      </c>
      <c r="Y15" s="10">
        <f t="shared" si="4"/>
        <v>0</v>
      </c>
      <c r="Z15" s="10">
        <f t="shared" si="5"/>
        <v>0</v>
      </c>
      <c r="AA15" s="10">
        <f t="shared" si="6"/>
        <v>0</v>
      </c>
      <c r="AB15" s="10">
        <f t="shared" si="7"/>
        <v>0</v>
      </c>
      <c r="AC15" s="72" t="str">
        <f t="shared" si="9"/>
        <v>Ok</v>
      </c>
    </row>
    <row r="16" spans="1:29" x14ac:dyDescent="0.3">
      <c r="A16" s="72" t="s">
        <v>290</v>
      </c>
      <c r="B16" s="10">
        <v>643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643</v>
      </c>
      <c r="K16" s="13">
        <v>643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4">
        <v>643</v>
      </c>
      <c r="T16" s="10">
        <f t="shared" si="8"/>
        <v>0</v>
      </c>
      <c r="U16" s="10">
        <f t="shared" si="0"/>
        <v>0</v>
      </c>
      <c r="V16" s="10">
        <f t="shared" si="1"/>
        <v>0</v>
      </c>
      <c r="W16" s="10">
        <f t="shared" si="2"/>
        <v>0</v>
      </c>
      <c r="X16" s="10">
        <f t="shared" si="3"/>
        <v>0</v>
      </c>
      <c r="Y16" s="10">
        <f t="shared" si="4"/>
        <v>0</v>
      </c>
      <c r="Z16" s="10">
        <f t="shared" si="5"/>
        <v>0</v>
      </c>
      <c r="AA16" s="10">
        <f t="shared" si="6"/>
        <v>0</v>
      </c>
      <c r="AB16" s="10">
        <f t="shared" si="7"/>
        <v>0</v>
      </c>
      <c r="AC16" s="72" t="str">
        <f t="shared" si="9"/>
        <v>Ok</v>
      </c>
    </row>
    <row r="17" spans="1:29" x14ac:dyDescent="0.3">
      <c r="A17" s="72" t="s">
        <v>65</v>
      </c>
      <c r="B17" s="10">
        <v>32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4">
        <v>32</v>
      </c>
      <c r="K17" s="13">
        <v>32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4">
        <v>32</v>
      </c>
      <c r="T17" s="10">
        <f t="shared" si="8"/>
        <v>0</v>
      </c>
      <c r="U17" s="10">
        <f t="shared" si="0"/>
        <v>0</v>
      </c>
      <c r="V17" s="10">
        <f t="shared" si="1"/>
        <v>0</v>
      </c>
      <c r="W17" s="10">
        <f t="shared" si="2"/>
        <v>0</v>
      </c>
      <c r="X17" s="10">
        <f t="shared" si="3"/>
        <v>0</v>
      </c>
      <c r="Y17" s="10">
        <f t="shared" si="4"/>
        <v>0</v>
      </c>
      <c r="Z17" s="10">
        <f t="shared" si="5"/>
        <v>0</v>
      </c>
      <c r="AA17" s="10">
        <f t="shared" si="6"/>
        <v>0</v>
      </c>
      <c r="AB17" s="10">
        <f t="shared" si="7"/>
        <v>0</v>
      </c>
      <c r="AC17" s="72" t="str">
        <f t="shared" si="9"/>
        <v>Ok</v>
      </c>
    </row>
    <row r="18" spans="1:29" x14ac:dyDescent="0.3">
      <c r="A18" s="72" t="s">
        <v>292</v>
      </c>
      <c r="B18" s="10">
        <v>51</v>
      </c>
      <c r="C18" s="10">
        <v>0</v>
      </c>
      <c r="D18" s="10">
        <v>0</v>
      </c>
      <c r="E18" s="10">
        <v>10</v>
      </c>
      <c r="F18" s="10">
        <v>0</v>
      </c>
      <c r="G18" s="10">
        <v>0</v>
      </c>
      <c r="H18" s="10">
        <v>0</v>
      </c>
      <c r="I18" s="10">
        <v>0</v>
      </c>
      <c r="J18" s="14">
        <v>41</v>
      </c>
      <c r="K18" s="13">
        <v>51</v>
      </c>
      <c r="L18" s="10">
        <v>0</v>
      </c>
      <c r="M18" s="10">
        <v>0</v>
      </c>
      <c r="N18" s="10">
        <v>10</v>
      </c>
      <c r="O18" s="10">
        <v>0</v>
      </c>
      <c r="P18" s="10">
        <v>0</v>
      </c>
      <c r="Q18" s="10">
        <v>0</v>
      </c>
      <c r="R18" s="10">
        <v>0</v>
      </c>
      <c r="S18" s="14">
        <v>41</v>
      </c>
      <c r="T18" s="10">
        <f t="shared" si="8"/>
        <v>0</v>
      </c>
      <c r="U18" s="10">
        <f t="shared" si="0"/>
        <v>0</v>
      </c>
      <c r="V18" s="10">
        <f t="shared" si="1"/>
        <v>0</v>
      </c>
      <c r="W18" s="10">
        <f t="shared" si="2"/>
        <v>0</v>
      </c>
      <c r="X18" s="10">
        <f t="shared" si="3"/>
        <v>0</v>
      </c>
      <c r="Y18" s="10">
        <f t="shared" si="4"/>
        <v>0</v>
      </c>
      <c r="Z18" s="10">
        <f t="shared" si="5"/>
        <v>0</v>
      </c>
      <c r="AA18" s="10">
        <f t="shared" si="6"/>
        <v>0</v>
      </c>
      <c r="AB18" s="10">
        <f t="shared" si="7"/>
        <v>0</v>
      </c>
      <c r="AC18" s="72" t="str">
        <f t="shared" si="9"/>
        <v>Ok</v>
      </c>
    </row>
    <row r="19" spans="1:29" x14ac:dyDescent="0.3">
      <c r="A19" s="72" t="s">
        <v>67</v>
      </c>
      <c r="B19" s="10">
        <v>6</v>
      </c>
      <c r="C19" s="10">
        <v>10</v>
      </c>
      <c r="D19" s="10">
        <v>0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4">
        <v>11</v>
      </c>
      <c r="K19" s="13">
        <v>6</v>
      </c>
      <c r="L19" s="10">
        <v>10</v>
      </c>
      <c r="M19" s="10">
        <v>0</v>
      </c>
      <c r="N19" s="10">
        <v>5</v>
      </c>
      <c r="O19" s="10">
        <v>0</v>
      </c>
      <c r="P19" s="10">
        <v>0</v>
      </c>
      <c r="Q19" s="10">
        <v>0</v>
      </c>
      <c r="R19" s="10">
        <v>0</v>
      </c>
      <c r="S19" s="14">
        <v>11</v>
      </c>
      <c r="T19" s="10">
        <f t="shared" si="8"/>
        <v>0</v>
      </c>
      <c r="U19" s="10">
        <f t="shared" si="0"/>
        <v>0</v>
      </c>
      <c r="V19" s="10">
        <f t="shared" si="1"/>
        <v>0</v>
      </c>
      <c r="W19" s="10">
        <f t="shared" si="2"/>
        <v>0</v>
      </c>
      <c r="X19" s="10">
        <f t="shared" si="3"/>
        <v>0</v>
      </c>
      <c r="Y19" s="10">
        <f t="shared" si="4"/>
        <v>0</v>
      </c>
      <c r="Z19" s="10">
        <f t="shared" si="5"/>
        <v>0</v>
      </c>
      <c r="AA19" s="10">
        <f t="shared" si="6"/>
        <v>0</v>
      </c>
      <c r="AB19" s="10">
        <f t="shared" si="7"/>
        <v>0</v>
      </c>
      <c r="AC19" s="72" t="str">
        <f t="shared" si="9"/>
        <v>Ok</v>
      </c>
    </row>
    <row r="20" spans="1:29" x14ac:dyDescent="0.3">
      <c r="A20" s="72" t="s">
        <v>70</v>
      </c>
      <c r="B20" s="10">
        <v>69</v>
      </c>
      <c r="C20" s="10">
        <v>500</v>
      </c>
      <c r="D20" s="10">
        <v>0</v>
      </c>
      <c r="E20" s="10">
        <v>100</v>
      </c>
      <c r="F20" s="10">
        <v>0</v>
      </c>
      <c r="G20" s="10">
        <v>0</v>
      </c>
      <c r="H20" s="10">
        <v>0</v>
      </c>
      <c r="I20" s="10">
        <v>0</v>
      </c>
      <c r="J20" s="14">
        <v>469</v>
      </c>
      <c r="K20" s="13">
        <v>69</v>
      </c>
      <c r="L20" s="10">
        <v>500</v>
      </c>
      <c r="M20" s="10">
        <v>0</v>
      </c>
      <c r="N20" s="10">
        <v>100</v>
      </c>
      <c r="O20" s="10">
        <v>0</v>
      </c>
      <c r="P20" s="10">
        <v>0</v>
      </c>
      <c r="Q20" s="10">
        <v>0</v>
      </c>
      <c r="R20" s="10">
        <v>0</v>
      </c>
      <c r="S20" s="14">
        <v>469</v>
      </c>
      <c r="T20" s="10">
        <f t="shared" si="8"/>
        <v>0</v>
      </c>
      <c r="U20" s="10">
        <f t="shared" si="0"/>
        <v>0</v>
      </c>
      <c r="V20" s="10">
        <f t="shared" si="1"/>
        <v>0</v>
      </c>
      <c r="W20" s="10">
        <f t="shared" si="2"/>
        <v>0</v>
      </c>
      <c r="X20" s="10">
        <f t="shared" si="3"/>
        <v>0</v>
      </c>
      <c r="Y20" s="10">
        <f t="shared" si="4"/>
        <v>0</v>
      </c>
      <c r="Z20" s="10">
        <f t="shared" si="5"/>
        <v>0</v>
      </c>
      <c r="AA20" s="10">
        <f t="shared" si="6"/>
        <v>0</v>
      </c>
      <c r="AB20" s="10">
        <f t="shared" si="7"/>
        <v>0</v>
      </c>
      <c r="AC20" s="72" t="str">
        <f t="shared" si="9"/>
        <v>Ok</v>
      </c>
    </row>
    <row r="21" spans="1:29" x14ac:dyDescent="0.3">
      <c r="A21" s="72" t="s">
        <v>69</v>
      </c>
      <c r="B21" s="10">
        <v>3</v>
      </c>
      <c r="C21" s="10">
        <v>20</v>
      </c>
      <c r="D21" s="10">
        <v>0</v>
      </c>
      <c r="E21" s="10">
        <v>20</v>
      </c>
      <c r="F21" s="10">
        <v>0</v>
      </c>
      <c r="G21" s="10">
        <v>0</v>
      </c>
      <c r="H21" s="10">
        <v>0</v>
      </c>
      <c r="I21" s="10">
        <v>0</v>
      </c>
      <c r="J21" s="14">
        <v>3</v>
      </c>
      <c r="K21" s="13">
        <v>3</v>
      </c>
      <c r="L21" s="10">
        <v>20</v>
      </c>
      <c r="M21" s="10">
        <v>0</v>
      </c>
      <c r="N21" s="10">
        <v>20</v>
      </c>
      <c r="O21" s="10">
        <v>0</v>
      </c>
      <c r="P21" s="10">
        <v>0</v>
      </c>
      <c r="Q21" s="10">
        <v>0</v>
      </c>
      <c r="R21" s="10">
        <v>0</v>
      </c>
      <c r="S21" s="14">
        <v>3</v>
      </c>
      <c r="T21" s="10">
        <f t="shared" si="8"/>
        <v>0</v>
      </c>
      <c r="U21" s="10">
        <f t="shared" si="0"/>
        <v>0</v>
      </c>
      <c r="V21" s="10">
        <f t="shared" si="1"/>
        <v>0</v>
      </c>
      <c r="W21" s="10">
        <f t="shared" si="2"/>
        <v>0</v>
      </c>
      <c r="X21" s="10">
        <f t="shared" si="3"/>
        <v>0</v>
      </c>
      <c r="Y21" s="10">
        <f t="shared" si="4"/>
        <v>0</v>
      </c>
      <c r="Z21" s="10">
        <f t="shared" si="5"/>
        <v>0</v>
      </c>
      <c r="AA21" s="10">
        <f t="shared" si="6"/>
        <v>0</v>
      </c>
      <c r="AB21" s="10">
        <f t="shared" si="7"/>
        <v>0</v>
      </c>
      <c r="AC21" s="72" t="str">
        <f t="shared" si="9"/>
        <v>Ok</v>
      </c>
    </row>
    <row r="22" spans="1:29" x14ac:dyDescent="0.3">
      <c r="A22" s="72" t="s">
        <v>68</v>
      </c>
      <c r="B22" s="10">
        <v>7</v>
      </c>
      <c r="C22" s="10">
        <v>1350</v>
      </c>
      <c r="D22" s="10">
        <v>0</v>
      </c>
      <c r="E22" s="10">
        <v>180</v>
      </c>
      <c r="F22" s="10">
        <v>0</v>
      </c>
      <c r="G22" s="10">
        <v>0</v>
      </c>
      <c r="H22" s="10">
        <v>0</v>
      </c>
      <c r="I22" s="10">
        <v>0</v>
      </c>
      <c r="J22" s="14">
        <v>1177</v>
      </c>
      <c r="K22" s="13">
        <v>7</v>
      </c>
      <c r="L22" s="10">
        <v>1350</v>
      </c>
      <c r="M22" s="10">
        <v>0</v>
      </c>
      <c r="N22" s="10">
        <v>180</v>
      </c>
      <c r="O22" s="10">
        <v>0</v>
      </c>
      <c r="P22" s="10">
        <v>0</v>
      </c>
      <c r="Q22" s="10">
        <v>0</v>
      </c>
      <c r="R22" s="10">
        <v>0</v>
      </c>
      <c r="S22" s="14">
        <v>1177</v>
      </c>
      <c r="T22" s="10">
        <f t="shared" si="8"/>
        <v>0</v>
      </c>
      <c r="U22" s="10">
        <f t="shared" si="0"/>
        <v>0</v>
      </c>
      <c r="V22" s="10">
        <f t="shared" si="1"/>
        <v>0</v>
      </c>
      <c r="W22" s="10">
        <f t="shared" si="2"/>
        <v>0</v>
      </c>
      <c r="X22" s="10">
        <f t="shared" si="3"/>
        <v>0</v>
      </c>
      <c r="Y22" s="10">
        <f t="shared" si="4"/>
        <v>0</v>
      </c>
      <c r="Z22" s="10">
        <f t="shared" si="5"/>
        <v>0</v>
      </c>
      <c r="AA22" s="10">
        <f t="shared" si="6"/>
        <v>0</v>
      </c>
      <c r="AB22" s="10">
        <f t="shared" si="7"/>
        <v>0</v>
      </c>
      <c r="AC22" s="72" t="str">
        <f t="shared" si="9"/>
        <v>Ok</v>
      </c>
    </row>
    <row r="23" spans="1:29" x14ac:dyDescent="0.3">
      <c r="A23" s="72" t="s">
        <v>38</v>
      </c>
      <c r="B23" s="10">
        <v>87</v>
      </c>
      <c r="C23" s="10">
        <v>300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4">
        <v>387</v>
      </c>
      <c r="K23" s="13">
        <v>87</v>
      </c>
      <c r="L23" s="10">
        <v>300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4">
        <v>387</v>
      </c>
      <c r="T23" s="10">
        <f t="shared" si="8"/>
        <v>0</v>
      </c>
      <c r="U23" s="10">
        <f t="shared" si="0"/>
        <v>0</v>
      </c>
      <c r="V23" s="10">
        <f t="shared" si="1"/>
        <v>0</v>
      </c>
      <c r="W23" s="10">
        <f t="shared" si="2"/>
        <v>0</v>
      </c>
      <c r="X23" s="10">
        <f t="shared" si="3"/>
        <v>0</v>
      </c>
      <c r="Y23" s="10">
        <f t="shared" si="4"/>
        <v>0</v>
      </c>
      <c r="Z23" s="10">
        <f t="shared" si="5"/>
        <v>0</v>
      </c>
      <c r="AA23" s="10">
        <f t="shared" si="6"/>
        <v>0</v>
      </c>
      <c r="AB23" s="10">
        <f t="shared" si="7"/>
        <v>0</v>
      </c>
      <c r="AC23" s="72" t="str">
        <f t="shared" si="9"/>
        <v>Ok</v>
      </c>
    </row>
    <row r="24" spans="1:29" x14ac:dyDescent="0.3">
      <c r="A24" s="72" t="s">
        <v>53</v>
      </c>
      <c r="B24" s="10">
        <v>-16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4">
        <v>-16</v>
      </c>
      <c r="K24" s="13">
        <v>-16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4">
        <v>-16</v>
      </c>
      <c r="T24" s="10">
        <f t="shared" si="8"/>
        <v>0</v>
      </c>
      <c r="U24" s="10">
        <f t="shared" si="0"/>
        <v>0</v>
      </c>
      <c r="V24" s="10">
        <f t="shared" si="1"/>
        <v>0</v>
      </c>
      <c r="W24" s="10">
        <f t="shared" si="2"/>
        <v>0</v>
      </c>
      <c r="X24" s="10">
        <f t="shared" si="3"/>
        <v>0</v>
      </c>
      <c r="Y24" s="10">
        <f t="shared" si="4"/>
        <v>0</v>
      </c>
      <c r="Z24" s="10">
        <f t="shared" si="5"/>
        <v>0</v>
      </c>
      <c r="AA24" s="10">
        <f t="shared" si="6"/>
        <v>0</v>
      </c>
      <c r="AB24" s="10">
        <f t="shared" si="7"/>
        <v>0</v>
      </c>
      <c r="AC24" s="72" t="str">
        <f t="shared" si="9"/>
        <v>Ok</v>
      </c>
    </row>
    <row r="25" spans="1:29" x14ac:dyDescent="0.3">
      <c r="A25" s="72" t="s">
        <v>37</v>
      </c>
      <c r="B25" s="10">
        <v>62</v>
      </c>
      <c r="C25" s="10">
        <v>500</v>
      </c>
      <c r="D25" s="10">
        <v>0</v>
      </c>
      <c r="E25" s="10">
        <v>15</v>
      </c>
      <c r="F25" s="10">
        <v>0</v>
      </c>
      <c r="G25" s="10">
        <v>0</v>
      </c>
      <c r="H25" s="10">
        <v>0</v>
      </c>
      <c r="I25" s="10">
        <v>0</v>
      </c>
      <c r="J25" s="14">
        <v>547</v>
      </c>
      <c r="K25" s="13">
        <v>62</v>
      </c>
      <c r="L25" s="10">
        <v>500</v>
      </c>
      <c r="M25" s="10">
        <v>0</v>
      </c>
      <c r="N25" s="10">
        <v>15</v>
      </c>
      <c r="O25" s="10">
        <v>0</v>
      </c>
      <c r="P25" s="10">
        <v>0</v>
      </c>
      <c r="Q25" s="10">
        <v>0</v>
      </c>
      <c r="R25" s="10">
        <v>0</v>
      </c>
      <c r="S25" s="14">
        <v>547</v>
      </c>
      <c r="T25" s="10">
        <f t="shared" si="8"/>
        <v>0</v>
      </c>
      <c r="U25" s="10">
        <f t="shared" si="0"/>
        <v>0</v>
      </c>
      <c r="V25" s="10">
        <f t="shared" si="1"/>
        <v>0</v>
      </c>
      <c r="W25" s="10">
        <f t="shared" si="2"/>
        <v>0</v>
      </c>
      <c r="X25" s="10">
        <f t="shared" si="3"/>
        <v>0</v>
      </c>
      <c r="Y25" s="10">
        <f t="shared" si="4"/>
        <v>0</v>
      </c>
      <c r="Z25" s="10">
        <f t="shared" si="5"/>
        <v>0</v>
      </c>
      <c r="AA25" s="10">
        <f t="shared" si="6"/>
        <v>0</v>
      </c>
      <c r="AB25" s="10">
        <f t="shared" si="7"/>
        <v>0</v>
      </c>
      <c r="AC25" s="72" t="str">
        <f t="shared" si="9"/>
        <v>Ok</v>
      </c>
    </row>
    <row r="26" spans="1:29" x14ac:dyDescent="0.3">
      <c r="A26" s="72" t="s">
        <v>312</v>
      </c>
      <c r="B26" s="10">
        <v>80</v>
      </c>
      <c r="C26" s="10">
        <v>50</v>
      </c>
      <c r="D26" s="10">
        <v>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4">
        <v>120</v>
      </c>
      <c r="K26" s="13">
        <v>80</v>
      </c>
      <c r="L26" s="10">
        <v>50</v>
      </c>
      <c r="M26" s="10">
        <v>0</v>
      </c>
      <c r="N26" s="10">
        <v>10</v>
      </c>
      <c r="O26" s="10">
        <v>0</v>
      </c>
      <c r="P26" s="10">
        <v>0</v>
      </c>
      <c r="Q26" s="10">
        <v>0</v>
      </c>
      <c r="R26" s="10">
        <v>0</v>
      </c>
      <c r="S26" s="14">
        <v>120</v>
      </c>
      <c r="T26" s="10">
        <f t="shared" si="8"/>
        <v>0</v>
      </c>
      <c r="U26" s="10">
        <f t="shared" si="0"/>
        <v>0</v>
      </c>
      <c r="V26" s="10">
        <f t="shared" si="1"/>
        <v>0</v>
      </c>
      <c r="W26" s="10">
        <f t="shared" si="2"/>
        <v>0</v>
      </c>
      <c r="X26" s="10">
        <f t="shared" si="3"/>
        <v>0</v>
      </c>
      <c r="Y26" s="10">
        <f t="shared" si="4"/>
        <v>0</v>
      </c>
      <c r="Z26" s="10">
        <f t="shared" si="5"/>
        <v>0</v>
      </c>
      <c r="AA26" s="10">
        <f t="shared" si="6"/>
        <v>0</v>
      </c>
      <c r="AB26" s="10">
        <f t="shared" si="7"/>
        <v>0</v>
      </c>
      <c r="AC26" s="72" t="str">
        <f t="shared" si="9"/>
        <v>Ok</v>
      </c>
    </row>
    <row r="27" spans="1:29" x14ac:dyDescent="0.3">
      <c r="A27" s="72" t="s">
        <v>39</v>
      </c>
      <c r="B27" s="10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4">
        <v>26</v>
      </c>
      <c r="K27" s="13">
        <v>26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4">
        <v>26</v>
      </c>
      <c r="T27" s="10">
        <f t="shared" si="8"/>
        <v>0</v>
      </c>
      <c r="U27" s="10">
        <f t="shared" si="0"/>
        <v>0</v>
      </c>
      <c r="V27" s="10">
        <f t="shared" si="1"/>
        <v>0</v>
      </c>
      <c r="W27" s="10">
        <f t="shared" si="2"/>
        <v>0</v>
      </c>
      <c r="X27" s="10">
        <f t="shared" si="3"/>
        <v>0</v>
      </c>
      <c r="Y27" s="10">
        <f t="shared" si="4"/>
        <v>0</v>
      </c>
      <c r="Z27" s="10">
        <f t="shared" si="5"/>
        <v>0</v>
      </c>
      <c r="AA27" s="10">
        <f t="shared" si="6"/>
        <v>0</v>
      </c>
      <c r="AB27" s="10">
        <f t="shared" si="7"/>
        <v>0</v>
      </c>
      <c r="AC27" s="72" t="str">
        <f t="shared" si="9"/>
        <v>Ok</v>
      </c>
    </row>
    <row r="28" spans="1:29" x14ac:dyDescent="0.3">
      <c r="A28" s="72" t="s">
        <v>296</v>
      </c>
      <c r="B28" s="10">
        <v>75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4">
        <v>75</v>
      </c>
      <c r="K28" s="13">
        <v>75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4">
        <v>75</v>
      </c>
      <c r="T28" s="10">
        <f t="shared" si="8"/>
        <v>0</v>
      </c>
      <c r="U28" s="10">
        <f t="shared" si="0"/>
        <v>0</v>
      </c>
      <c r="V28" s="10">
        <f t="shared" si="1"/>
        <v>0</v>
      </c>
      <c r="W28" s="10">
        <f t="shared" si="2"/>
        <v>0</v>
      </c>
      <c r="X28" s="10">
        <f t="shared" si="3"/>
        <v>0</v>
      </c>
      <c r="Y28" s="10">
        <f t="shared" si="4"/>
        <v>0</v>
      </c>
      <c r="Z28" s="10">
        <f t="shared" si="5"/>
        <v>0</v>
      </c>
      <c r="AA28" s="10">
        <f t="shared" si="6"/>
        <v>0</v>
      </c>
      <c r="AB28" s="10">
        <f t="shared" si="7"/>
        <v>0</v>
      </c>
      <c r="AC28" s="72" t="str">
        <f t="shared" si="9"/>
        <v>Ok</v>
      </c>
    </row>
    <row r="29" spans="1:29" x14ac:dyDescent="0.3">
      <c r="A29" s="72" t="s">
        <v>295</v>
      </c>
      <c r="B29" s="10">
        <v>251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4">
        <v>251</v>
      </c>
      <c r="K29" s="13">
        <v>251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4">
        <v>251</v>
      </c>
      <c r="T29" s="10">
        <f t="shared" si="8"/>
        <v>0</v>
      </c>
      <c r="U29" s="10">
        <f t="shared" si="0"/>
        <v>0</v>
      </c>
      <c r="V29" s="10">
        <f t="shared" si="1"/>
        <v>0</v>
      </c>
      <c r="W29" s="10">
        <f t="shared" si="2"/>
        <v>0</v>
      </c>
      <c r="X29" s="10">
        <f t="shared" si="3"/>
        <v>0</v>
      </c>
      <c r="Y29" s="10">
        <f t="shared" si="4"/>
        <v>0</v>
      </c>
      <c r="Z29" s="10">
        <f t="shared" si="5"/>
        <v>0</v>
      </c>
      <c r="AA29" s="10">
        <f t="shared" si="6"/>
        <v>0</v>
      </c>
      <c r="AB29" s="10">
        <f t="shared" si="7"/>
        <v>0</v>
      </c>
      <c r="AC29" s="72" t="str">
        <f t="shared" si="9"/>
        <v>Ok</v>
      </c>
    </row>
    <row r="30" spans="1:29" x14ac:dyDescent="0.3">
      <c r="A30" s="72" t="s">
        <v>74</v>
      </c>
      <c r="B30" s="10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4">
        <v>62</v>
      </c>
      <c r="K30" s="13">
        <v>62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4">
        <v>62</v>
      </c>
      <c r="T30" s="10">
        <f t="shared" si="8"/>
        <v>0</v>
      </c>
      <c r="U30" s="10">
        <f t="shared" si="0"/>
        <v>0</v>
      </c>
      <c r="V30" s="10">
        <f t="shared" si="1"/>
        <v>0</v>
      </c>
      <c r="W30" s="10">
        <f t="shared" si="2"/>
        <v>0</v>
      </c>
      <c r="X30" s="10">
        <f t="shared" si="3"/>
        <v>0</v>
      </c>
      <c r="Y30" s="10">
        <f t="shared" si="4"/>
        <v>0</v>
      </c>
      <c r="Z30" s="10">
        <f t="shared" si="5"/>
        <v>0</v>
      </c>
      <c r="AA30" s="10">
        <f t="shared" si="6"/>
        <v>0</v>
      </c>
      <c r="AB30" s="10">
        <f t="shared" si="7"/>
        <v>0</v>
      </c>
      <c r="AC30" s="72" t="str">
        <f t="shared" si="9"/>
        <v>Ok</v>
      </c>
    </row>
    <row r="31" spans="1:29" x14ac:dyDescent="0.3">
      <c r="A31" s="72" t="s">
        <v>73</v>
      </c>
      <c r="B31" s="10">
        <v>194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4">
        <v>194</v>
      </c>
      <c r="K31" s="13">
        <v>194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4">
        <v>194</v>
      </c>
      <c r="T31" s="10">
        <f t="shared" si="8"/>
        <v>0</v>
      </c>
      <c r="U31" s="10">
        <f t="shared" si="0"/>
        <v>0</v>
      </c>
      <c r="V31" s="10">
        <f t="shared" si="1"/>
        <v>0</v>
      </c>
      <c r="W31" s="10">
        <f t="shared" si="2"/>
        <v>0</v>
      </c>
      <c r="X31" s="10">
        <f t="shared" si="3"/>
        <v>0</v>
      </c>
      <c r="Y31" s="10">
        <f t="shared" si="4"/>
        <v>0</v>
      </c>
      <c r="Z31" s="10">
        <f t="shared" si="5"/>
        <v>0</v>
      </c>
      <c r="AA31" s="10">
        <f t="shared" si="6"/>
        <v>0</v>
      </c>
      <c r="AB31" s="10">
        <f t="shared" si="7"/>
        <v>0</v>
      </c>
      <c r="AC31" s="72" t="str">
        <f t="shared" si="9"/>
        <v>Ok</v>
      </c>
    </row>
    <row r="32" spans="1:29" x14ac:dyDescent="0.3">
      <c r="A32" s="72" t="s">
        <v>333</v>
      </c>
      <c r="B32" s="10">
        <v>55</v>
      </c>
      <c r="C32" s="10">
        <v>0</v>
      </c>
      <c r="D32" s="10">
        <v>0</v>
      </c>
      <c r="E32" s="10">
        <v>50</v>
      </c>
      <c r="F32" s="10">
        <v>0</v>
      </c>
      <c r="G32" s="10">
        <v>0</v>
      </c>
      <c r="H32" s="10">
        <v>0</v>
      </c>
      <c r="I32" s="10">
        <v>0</v>
      </c>
      <c r="J32" s="14">
        <v>5</v>
      </c>
      <c r="K32" s="13">
        <v>55</v>
      </c>
      <c r="L32" s="10">
        <v>0</v>
      </c>
      <c r="M32" s="10">
        <v>0</v>
      </c>
      <c r="N32" s="10">
        <v>50</v>
      </c>
      <c r="O32" s="10">
        <v>0</v>
      </c>
      <c r="P32" s="10">
        <v>0</v>
      </c>
      <c r="Q32" s="10">
        <v>0</v>
      </c>
      <c r="R32" s="10">
        <v>0</v>
      </c>
      <c r="S32" s="14">
        <v>5</v>
      </c>
      <c r="T32" s="10">
        <f t="shared" si="8"/>
        <v>0</v>
      </c>
      <c r="U32" s="10">
        <f t="shared" si="0"/>
        <v>0</v>
      </c>
      <c r="V32" s="10">
        <f t="shared" si="1"/>
        <v>0</v>
      </c>
      <c r="W32" s="10">
        <f t="shared" si="2"/>
        <v>0</v>
      </c>
      <c r="X32" s="10">
        <f t="shared" si="3"/>
        <v>0</v>
      </c>
      <c r="Y32" s="10">
        <f t="shared" si="4"/>
        <v>0</v>
      </c>
      <c r="Z32" s="10">
        <f t="shared" si="5"/>
        <v>0</v>
      </c>
      <c r="AA32" s="10">
        <f t="shared" si="6"/>
        <v>0</v>
      </c>
      <c r="AB32" s="10">
        <f t="shared" si="7"/>
        <v>0</v>
      </c>
      <c r="AC32" s="72" t="str">
        <f t="shared" si="9"/>
        <v>Ok</v>
      </c>
    </row>
    <row r="33" spans="1:29" x14ac:dyDescent="0.3">
      <c r="A33" s="72" t="s">
        <v>55</v>
      </c>
      <c r="B33" s="10">
        <v>32</v>
      </c>
      <c r="C33" s="10">
        <v>0</v>
      </c>
      <c r="D33" s="10">
        <v>0</v>
      </c>
      <c r="E33" s="10">
        <v>20</v>
      </c>
      <c r="F33" s="10">
        <v>0</v>
      </c>
      <c r="G33" s="10">
        <v>0</v>
      </c>
      <c r="H33" s="10">
        <v>0</v>
      </c>
      <c r="I33" s="10">
        <v>0</v>
      </c>
      <c r="J33" s="14">
        <v>12</v>
      </c>
      <c r="K33" s="13">
        <v>32</v>
      </c>
      <c r="L33" s="10">
        <v>0</v>
      </c>
      <c r="M33" s="10">
        <v>0</v>
      </c>
      <c r="N33" s="10">
        <v>20</v>
      </c>
      <c r="O33" s="10">
        <v>0</v>
      </c>
      <c r="P33" s="10">
        <v>0</v>
      </c>
      <c r="Q33" s="10">
        <v>0</v>
      </c>
      <c r="R33" s="10">
        <v>0</v>
      </c>
      <c r="S33" s="14">
        <v>12</v>
      </c>
      <c r="T33" s="10">
        <f t="shared" si="8"/>
        <v>0</v>
      </c>
      <c r="U33" s="10">
        <f t="shared" si="0"/>
        <v>0</v>
      </c>
      <c r="V33" s="10">
        <f t="shared" si="1"/>
        <v>0</v>
      </c>
      <c r="W33" s="10">
        <f t="shared" si="2"/>
        <v>0</v>
      </c>
      <c r="X33" s="10">
        <f t="shared" si="3"/>
        <v>0</v>
      </c>
      <c r="Y33" s="10">
        <f t="shared" si="4"/>
        <v>0</v>
      </c>
      <c r="Z33" s="10">
        <f t="shared" si="5"/>
        <v>0</v>
      </c>
      <c r="AA33" s="10">
        <f t="shared" si="6"/>
        <v>0</v>
      </c>
      <c r="AB33" s="10">
        <f t="shared" si="7"/>
        <v>0</v>
      </c>
      <c r="AC33" s="72" t="str">
        <f t="shared" si="9"/>
        <v>Ok</v>
      </c>
    </row>
    <row r="34" spans="1:29" x14ac:dyDescent="0.3">
      <c r="A34" s="72" t="s">
        <v>61</v>
      </c>
      <c r="B34" s="10">
        <v>73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4">
        <v>73</v>
      </c>
      <c r="K34" s="13">
        <v>73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4">
        <v>73</v>
      </c>
      <c r="T34" s="10">
        <f t="shared" si="8"/>
        <v>0</v>
      </c>
      <c r="U34" s="10">
        <f t="shared" si="0"/>
        <v>0</v>
      </c>
      <c r="V34" s="10">
        <f t="shared" si="1"/>
        <v>0</v>
      </c>
      <c r="W34" s="10">
        <f t="shared" si="2"/>
        <v>0</v>
      </c>
      <c r="X34" s="10">
        <f t="shared" si="3"/>
        <v>0</v>
      </c>
      <c r="Y34" s="10">
        <f t="shared" si="4"/>
        <v>0</v>
      </c>
      <c r="Z34" s="10">
        <f t="shared" si="5"/>
        <v>0</v>
      </c>
      <c r="AA34" s="10">
        <f t="shared" si="6"/>
        <v>0</v>
      </c>
      <c r="AB34" s="10">
        <f t="shared" si="7"/>
        <v>0</v>
      </c>
      <c r="AC34" s="72" t="str">
        <f t="shared" si="9"/>
        <v>Ok</v>
      </c>
    </row>
    <row r="35" spans="1:29" x14ac:dyDescent="0.3">
      <c r="A35" s="72" t="s">
        <v>60</v>
      </c>
      <c r="B35" s="10">
        <v>35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4">
        <v>35</v>
      </c>
      <c r="K35" s="13">
        <v>35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4">
        <v>35</v>
      </c>
      <c r="T35" s="10">
        <f t="shared" si="8"/>
        <v>0</v>
      </c>
      <c r="U35" s="10">
        <f t="shared" si="0"/>
        <v>0</v>
      </c>
      <c r="V35" s="10">
        <f t="shared" si="1"/>
        <v>0</v>
      </c>
      <c r="W35" s="10">
        <f t="shared" si="2"/>
        <v>0</v>
      </c>
      <c r="X35" s="10">
        <f t="shared" si="3"/>
        <v>0</v>
      </c>
      <c r="Y35" s="10">
        <f t="shared" si="4"/>
        <v>0</v>
      </c>
      <c r="Z35" s="10">
        <f t="shared" si="5"/>
        <v>0</v>
      </c>
      <c r="AA35" s="10">
        <f t="shared" si="6"/>
        <v>0</v>
      </c>
      <c r="AB35" s="10">
        <f t="shared" si="7"/>
        <v>0</v>
      </c>
      <c r="AC35" s="72" t="str">
        <f t="shared" si="9"/>
        <v>Ok</v>
      </c>
    </row>
    <row r="36" spans="1:29" x14ac:dyDescent="0.3">
      <c r="A36" s="72" t="s">
        <v>56</v>
      </c>
      <c r="B36" s="10">
        <v>136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4">
        <v>136</v>
      </c>
      <c r="K36" s="13">
        <v>136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4">
        <v>136</v>
      </c>
      <c r="T36" s="10">
        <f t="shared" si="8"/>
        <v>0</v>
      </c>
      <c r="U36" s="10">
        <f t="shared" si="0"/>
        <v>0</v>
      </c>
      <c r="V36" s="10">
        <f t="shared" si="1"/>
        <v>0</v>
      </c>
      <c r="W36" s="10">
        <f t="shared" si="2"/>
        <v>0</v>
      </c>
      <c r="X36" s="10">
        <f t="shared" si="3"/>
        <v>0</v>
      </c>
      <c r="Y36" s="10">
        <f t="shared" si="4"/>
        <v>0</v>
      </c>
      <c r="Z36" s="10">
        <f t="shared" si="5"/>
        <v>0</v>
      </c>
      <c r="AA36" s="10">
        <f t="shared" si="6"/>
        <v>0</v>
      </c>
      <c r="AB36" s="10">
        <f t="shared" si="7"/>
        <v>0</v>
      </c>
      <c r="AC36" s="72" t="str">
        <f t="shared" si="9"/>
        <v>Ok</v>
      </c>
    </row>
    <row r="37" spans="1:29" x14ac:dyDescent="0.3">
      <c r="A37" s="72" t="s">
        <v>89</v>
      </c>
      <c r="B37" s="10">
        <v>-17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4">
        <v>-17</v>
      </c>
      <c r="K37" s="13">
        <v>-17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4">
        <v>-17</v>
      </c>
      <c r="T37" s="10">
        <f t="shared" si="8"/>
        <v>0</v>
      </c>
      <c r="U37" s="10">
        <f t="shared" si="0"/>
        <v>0</v>
      </c>
      <c r="V37" s="10">
        <f t="shared" si="1"/>
        <v>0</v>
      </c>
      <c r="W37" s="10">
        <f t="shared" si="2"/>
        <v>0</v>
      </c>
      <c r="X37" s="10">
        <f t="shared" si="3"/>
        <v>0</v>
      </c>
      <c r="Y37" s="10">
        <f t="shared" si="4"/>
        <v>0</v>
      </c>
      <c r="Z37" s="10">
        <f t="shared" si="5"/>
        <v>0</v>
      </c>
      <c r="AA37" s="10">
        <f t="shared" si="6"/>
        <v>0</v>
      </c>
      <c r="AB37" s="10">
        <f t="shared" si="7"/>
        <v>0</v>
      </c>
      <c r="AC37" s="72" t="str">
        <f t="shared" si="9"/>
        <v>Ok</v>
      </c>
    </row>
    <row r="38" spans="1:29" x14ac:dyDescent="0.3">
      <c r="A38" s="72" t="s">
        <v>309</v>
      </c>
      <c r="B38" s="10">
        <v>69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4">
        <v>69</v>
      </c>
      <c r="K38" s="13">
        <v>69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4">
        <v>69</v>
      </c>
      <c r="T38" s="10">
        <f t="shared" si="8"/>
        <v>0</v>
      </c>
      <c r="U38" s="10">
        <f t="shared" si="0"/>
        <v>0</v>
      </c>
      <c r="V38" s="10">
        <f t="shared" si="1"/>
        <v>0</v>
      </c>
      <c r="W38" s="10">
        <f t="shared" si="2"/>
        <v>0</v>
      </c>
      <c r="X38" s="10">
        <f t="shared" si="3"/>
        <v>0</v>
      </c>
      <c r="Y38" s="10">
        <f t="shared" si="4"/>
        <v>0</v>
      </c>
      <c r="Z38" s="10">
        <f t="shared" si="5"/>
        <v>0</v>
      </c>
      <c r="AA38" s="10">
        <f t="shared" si="6"/>
        <v>0</v>
      </c>
      <c r="AB38" s="10">
        <f t="shared" si="7"/>
        <v>0</v>
      </c>
      <c r="AC38" s="72" t="str">
        <f t="shared" si="9"/>
        <v>Ok</v>
      </c>
    </row>
    <row r="39" spans="1:29" x14ac:dyDescent="0.3">
      <c r="A39" s="72" t="s">
        <v>91</v>
      </c>
      <c r="B39" s="10">
        <v>25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4">
        <v>25</v>
      </c>
      <c r="K39" s="13">
        <v>25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4">
        <v>25</v>
      </c>
      <c r="T39" s="10">
        <f t="shared" si="8"/>
        <v>0</v>
      </c>
      <c r="U39" s="10">
        <f t="shared" si="0"/>
        <v>0</v>
      </c>
      <c r="V39" s="10">
        <f t="shared" si="1"/>
        <v>0</v>
      </c>
      <c r="W39" s="10">
        <f t="shared" si="2"/>
        <v>0</v>
      </c>
      <c r="X39" s="10">
        <f t="shared" si="3"/>
        <v>0</v>
      </c>
      <c r="Y39" s="10">
        <f t="shared" si="4"/>
        <v>0</v>
      </c>
      <c r="Z39" s="10">
        <f t="shared" si="5"/>
        <v>0</v>
      </c>
      <c r="AA39" s="10">
        <f t="shared" si="6"/>
        <v>0</v>
      </c>
      <c r="AB39" s="10">
        <f t="shared" si="7"/>
        <v>0</v>
      </c>
      <c r="AC39" s="72" t="str">
        <f t="shared" si="9"/>
        <v>Ok</v>
      </c>
    </row>
    <row r="40" spans="1:29" x14ac:dyDescent="0.3">
      <c r="A40" s="72" t="s">
        <v>57</v>
      </c>
      <c r="B40" s="10">
        <v>98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4">
        <v>98</v>
      </c>
      <c r="K40" s="13">
        <v>98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4">
        <v>98</v>
      </c>
      <c r="T40" s="10">
        <f t="shared" si="8"/>
        <v>0</v>
      </c>
      <c r="U40" s="10">
        <f t="shared" si="0"/>
        <v>0</v>
      </c>
      <c r="V40" s="10">
        <f t="shared" si="1"/>
        <v>0</v>
      </c>
      <c r="W40" s="10">
        <f t="shared" si="2"/>
        <v>0</v>
      </c>
      <c r="X40" s="10">
        <f t="shared" si="3"/>
        <v>0</v>
      </c>
      <c r="Y40" s="10">
        <f t="shared" si="4"/>
        <v>0</v>
      </c>
      <c r="Z40" s="10">
        <f t="shared" si="5"/>
        <v>0</v>
      </c>
      <c r="AA40" s="10">
        <f t="shared" si="6"/>
        <v>0</v>
      </c>
      <c r="AB40" s="10">
        <f t="shared" si="7"/>
        <v>0</v>
      </c>
      <c r="AC40" s="72" t="str">
        <f t="shared" si="9"/>
        <v>Ok</v>
      </c>
    </row>
    <row r="41" spans="1:29" x14ac:dyDescent="0.3">
      <c r="A41" s="72" t="s">
        <v>297</v>
      </c>
      <c r="B41" s="10">
        <v>56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4">
        <v>56</v>
      </c>
      <c r="K41" s="13">
        <v>56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4">
        <v>56</v>
      </c>
      <c r="T41" s="10">
        <f t="shared" si="8"/>
        <v>0</v>
      </c>
      <c r="U41" s="10">
        <f t="shared" si="0"/>
        <v>0</v>
      </c>
      <c r="V41" s="10">
        <f t="shared" si="1"/>
        <v>0</v>
      </c>
      <c r="W41" s="10">
        <f t="shared" si="2"/>
        <v>0</v>
      </c>
      <c r="X41" s="10">
        <f t="shared" si="3"/>
        <v>0</v>
      </c>
      <c r="Y41" s="10">
        <f t="shared" si="4"/>
        <v>0</v>
      </c>
      <c r="Z41" s="10">
        <f t="shared" si="5"/>
        <v>0</v>
      </c>
      <c r="AA41" s="10">
        <f t="shared" si="6"/>
        <v>0</v>
      </c>
      <c r="AB41" s="10">
        <f t="shared" si="7"/>
        <v>0</v>
      </c>
      <c r="AC41" s="72" t="str">
        <f t="shared" si="9"/>
        <v>Ok</v>
      </c>
    </row>
    <row r="42" spans="1:29" x14ac:dyDescent="0.3">
      <c r="A42" s="72" t="s">
        <v>95</v>
      </c>
      <c r="B42" s="10">
        <v>43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4">
        <v>43</v>
      </c>
      <c r="K42" s="13">
        <v>43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4">
        <v>43</v>
      </c>
      <c r="T42" s="10">
        <f t="shared" si="8"/>
        <v>0</v>
      </c>
      <c r="U42" s="10">
        <f t="shared" si="0"/>
        <v>0</v>
      </c>
      <c r="V42" s="10">
        <f t="shared" si="1"/>
        <v>0</v>
      </c>
      <c r="W42" s="10">
        <f t="shared" si="2"/>
        <v>0</v>
      </c>
      <c r="X42" s="10">
        <f t="shared" si="3"/>
        <v>0</v>
      </c>
      <c r="Y42" s="10">
        <f t="shared" si="4"/>
        <v>0</v>
      </c>
      <c r="Z42" s="10">
        <f t="shared" si="5"/>
        <v>0</v>
      </c>
      <c r="AA42" s="10">
        <f t="shared" si="6"/>
        <v>0</v>
      </c>
      <c r="AB42" s="10">
        <f t="shared" si="7"/>
        <v>0</v>
      </c>
      <c r="AC42" s="72" t="str">
        <f t="shared" si="9"/>
        <v>Ok</v>
      </c>
    </row>
    <row r="43" spans="1:29" x14ac:dyDescent="0.3">
      <c r="A43" s="72" t="s">
        <v>92</v>
      </c>
      <c r="B43" s="10">
        <v>996</v>
      </c>
      <c r="C43" s="10">
        <v>0</v>
      </c>
      <c r="D43" s="10">
        <v>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4">
        <v>986</v>
      </c>
      <c r="K43" s="13">
        <v>996</v>
      </c>
      <c r="L43" s="10">
        <v>0</v>
      </c>
      <c r="M43" s="10">
        <v>0</v>
      </c>
      <c r="N43" s="10">
        <v>10</v>
      </c>
      <c r="O43" s="10">
        <v>0</v>
      </c>
      <c r="P43" s="10">
        <v>0</v>
      </c>
      <c r="Q43" s="10">
        <v>0</v>
      </c>
      <c r="R43" s="10">
        <v>0</v>
      </c>
      <c r="S43" s="14">
        <v>986</v>
      </c>
      <c r="T43" s="10">
        <f t="shared" si="8"/>
        <v>0</v>
      </c>
      <c r="U43" s="10">
        <f t="shared" si="0"/>
        <v>0</v>
      </c>
      <c r="V43" s="10">
        <f t="shared" si="1"/>
        <v>0</v>
      </c>
      <c r="W43" s="10">
        <f t="shared" si="2"/>
        <v>0</v>
      </c>
      <c r="X43" s="10">
        <f t="shared" si="3"/>
        <v>0</v>
      </c>
      <c r="Y43" s="10">
        <f t="shared" si="4"/>
        <v>0</v>
      </c>
      <c r="Z43" s="10">
        <f t="shared" si="5"/>
        <v>0</v>
      </c>
      <c r="AA43" s="10">
        <f t="shared" si="6"/>
        <v>0</v>
      </c>
      <c r="AB43" s="10">
        <f t="shared" si="7"/>
        <v>0</v>
      </c>
      <c r="AC43" s="72" t="str">
        <f t="shared" si="9"/>
        <v>Ok</v>
      </c>
    </row>
    <row r="44" spans="1:29" x14ac:dyDescent="0.3">
      <c r="A44" s="72" t="s">
        <v>62</v>
      </c>
      <c r="B44" s="10">
        <v>-40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4">
        <v>-40</v>
      </c>
      <c r="K44" s="13">
        <v>-40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4">
        <v>-40</v>
      </c>
      <c r="T44" s="10">
        <f t="shared" si="8"/>
        <v>0</v>
      </c>
      <c r="U44" s="10">
        <f t="shared" si="0"/>
        <v>0</v>
      </c>
      <c r="V44" s="10">
        <f t="shared" si="1"/>
        <v>0</v>
      </c>
      <c r="W44" s="10">
        <f t="shared" si="2"/>
        <v>0</v>
      </c>
      <c r="X44" s="10">
        <f t="shared" si="3"/>
        <v>0</v>
      </c>
      <c r="Y44" s="10">
        <f t="shared" si="4"/>
        <v>0</v>
      </c>
      <c r="Z44" s="10">
        <f t="shared" si="5"/>
        <v>0</v>
      </c>
      <c r="AA44" s="10">
        <f t="shared" si="6"/>
        <v>0</v>
      </c>
      <c r="AB44" s="10">
        <f t="shared" si="7"/>
        <v>0</v>
      </c>
      <c r="AC44" s="72" t="str">
        <f t="shared" si="9"/>
        <v>Ok</v>
      </c>
    </row>
    <row r="45" spans="1:29" x14ac:dyDescent="0.3">
      <c r="A45" s="72" t="s">
        <v>50</v>
      </c>
      <c r="B45" s="10">
        <v>-2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4">
        <v>-2</v>
      </c>
      <c r="K45" s="13">
        <v>-2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4">
        <v>-2</v>
      </c>
      <c r="T45" s="10">
        <f t="shared" si="8"/>
        <v>0</v>
      </c>
      <c r="U45" s="10">
        <f t="shared" si="0"/>
        <v>0</v>
      </c>
      <c r="V45" s="10">
        <f t="shared" si="1"/>
        <v>0</v>
      </c>
      <c r="W45" s="10">
        <f t="shared" si="2"/>
        <v>0</v>
      </c>
      <c r="X45" s="10">
        <f t="shared" si="3"/>
        <v>0</v>
      </c>
      <c r="Y45" s="10">
        <f t="shared" si="4"/>
        <v>0</v>
      </c>
      <c r="Z45" s="10">
        <f t="shared" si="5"/>
        <v>0</v>
      </c>
      <c r="AA45" s="10">
        <f t="shared" si="6"/>
        <v>0</v>
      </c>
      <c r="AB45" s="10">
        <f t="shared" si="7"/>
        <v>0</v>
      </c>
      <c r="AC45" s="72" t="str">
        <f t="shared" si="9"/>
        <v>Ok</v>
      </c>
    </row>
    <row r="46" spans="1:29" x14ac:dyDescent="0.3">
      <c r="A46" s="72" t="s">
        <v>310</v>
      </c>
      <c r="B46" s="10">
        <v>-1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4">
        <v>-1</v>
      </c>
      <c r="K46" s="13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4">
        <v>-1</v>
      </c>
      <c r="T46" s="10">
        <f t="shared" si="8"/>
        <v>0</v>
      </c>
      <c r="U46" s="10">
        <f t="shared" si="0"/>
        <v>0</v>
      </c>
      <c r="V46" s="10">
        <f t="shared" si="1"/>
        <v>0</v>
      </c>
      <c r="W46" s="10">
        <f t="shared" si="2"/>
        <v>0</v>
      </c>
      <c r="X46" s="10">
        <f t="shared" si="3"/>
        <v>0</v>
      </c>
      <c r="Y46" s="10">
        <f t="shared" si="4"/>
        <v>0</v>
      </c>
      <c r="Z46" s="10">
        <f t="shared" si="5"/>
        <v>0</v>
      </c>
      <c r="AA46" s="10">
        <f t="shared" si="6"/>
        <v>0</v>
      </c>
      <c r="AB46" s="10">
        <f t="shared" si="7"/>
        <v>0</v>
      </c>
      <c r="AC46" s="72" t="str">
        <f t="shared" si="9"/>
        <v>Ok</v>
      </c>
    </row>
    <row r="47" spans="1:29" x14ac:dyDescent="0.3">
      <c r="A47" s="72" t="s">
        <v>285</v>
      </c>
      <c r="B47" s="10">
        <v>-22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4">
        <v>-22</v>
      </c>
      <c r="K47" s="13">
        <v>-22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4">
        <v>-22</v>
      </c>
      <c r="T47" s="10">
        <f t="shared" si="8"/>
        <v>0</v>
      </c>
      <c r="U47" s="10">
        <f t="shared" si="0"/>
        <v>0</v>
      </c>
      <c r="V47" s="10">
        <f t="shared" si="1"/>
        <v>0</v>
      </c>
      <c r="W47" s="10">
        <f t="shared" si="2"/>
        <v>0</v>
      </c>
      <c r="X47" s="10">
        <f t="shared" si="3"/>
        <v>0</v>
      </c>
      <c r="Y47" s="10">
        <f t="shared" si="4"/>
        <v>0</v>
      </c>
      <c r="Z47" s="10">
        <f t="shared" si="5"/>
        <v>0</v>
      </c>
      <c r="AA47" s="10">
        <f t="shared" si="6"/>
        <v>0</v>
      </c>
      <c r="AB47" s="10">
        <f t="shared" si="7"/>
        <v>0</v>
      </c>
      <c r="AC47" s="72" t="str">
        <f t="shared" si="9"/>
        <v>Ok</v>
      </c>
    </row>
    <row r="48" spans="1:29" x14ac:dyDescent="0.3">
      <c r="A48" s="72" t="s">
        <v>311</v>
      </c>
      <c r="B48" s="10">
        <v>105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4">
        <v>105</v>
      </c>
      <c r="K48" s="13">
        <v>105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4">
        <v>105</v>
      </c>
      <c r="T48" s="10">
        <f t="shared" si="8"/>
        <v>0</v>
      </c>
      <c r="U48" s="10">
        <f t="shared" si="0"/>
        <v>0</v>
      </c>
      <c r="V48" s="10">
        <f t="shared" si="1"/>
        <v>0</v>
      </c>
      <c r="W48" s="10">
        <f t="shared" si="2"/>
        <v>0</v>
      </c>
      <c r="X48" s="10">
        <f t="shared" si="3"/>
        <v>0</v>
      </c>
      <c r="Y48" s="10">
        <f t="shared" si="4"/>
        <v>0</v>
      </c>
      <c r="Z48" s="10">
        <f t="shared" si="5"/>
        <v>0</v>
      </c>
      <c r="AA48" s="10">
        <f t="shared" si="6"/>
        <v>0</v>
      </c>
      <c r="AB48" s="10">
        <f t="shared" si="7"/>
        <v>0</v>
      </c>
      <c r="AC48" s="72" t="str">
        <f t="shared" si="9"/>
        <v>Ok</v>
      </c>
    </row>
    <row r="49" spans="1:29" x14ac:dyDescent="0.3">
      <c r="A49" s="72" t="s">
        <v>63</v>
      </c>
      <c r="B49" s="10">
        <v>1375</v>
      </c>
      <c r="C49" s="10">
        <v>0</v>
      </c>
      <c r="D49" s="10">
        <v>0</v>
      </c>
      <c r="E49" s="10">
        <v>800</v>
      </c>
      <c r="F49" s="10">
        <v>0</v>
      </c>
      <c r="G49" s="10">
        <v>0</v>
      </c>
      <c r="H49" s="10">
        <v>0</v>
      </c>
      <c r="I49" s="10">
        <v>0</v>
      </c>
      <c r="J49" s="14">
        <v>575</v>
      </c>
      <c r="K49" s="13">
        <v>1375</v>
      </c>
      <c r="L49" s="10">
        <v>0</v>
      </c>
      <c r="M49" s="10">
        <v>0</v>
      </c>
      <c r="N49" s="10">
        <v>800</v>
      </c>
      <c r="O49" s="10">
        <v>0</v>
      </c>
      <c r="P49" s="10">
        <v>0</v>
      </c>
      <c r="Q49" s="10">
        <v>0</v>
      </c>
      <c r="R49" s="10">
        <v>0</v>
      </c>
      <c r="S49" s="14">
        <v>575</v>
      </c>
      <c r="T49" s="10">
        <f t="shared" si="8"/>
        <v>0</v>
      </c>
      <c r="U49" s="10">
        <f t="shared" si="0"/>
        <v>0</v>
      </c>
      <c r="V49" s="10">
        <f t="shared" si="1"/>
        <v>0</v>
      </c>
      <c r="W49" s="10">
        <f t="shared" si="2"/>
        <v>0</v>
      </c>
      <c r="X49" s="10">
        <f t="shared" si="3"/>
        <v>0</v>
      </c>
      <c r="Y49" s="10">
        <f t="shared" si="4"/>
        <v>0</v>
      </c>
      <c r="Z49" s="10">
        <f t="shared" si="5"/>
        <v>0</v>
      </c>
      <c r="AA49" s="10">
        <f t="shared" si="6"/>
        <v>0</v>
      </c>
      <c r="AB49" s="10">
        <f t="shared" si="7"/>
        <v>0</v>
      </c>
      <c r="AC49" s="72" t="str">
        <f t="shared" si="9"/>
        <v>Ok</v>
      </c>
    </row>
    <row r="50" spans="1:29" x14ac:dyDescent="0.3">
      <c r="A50" s="72" t="s">
        <v>298</v>
      </c>
      <c r="B50" s="10">
        <v>103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4">
        <v>103</v>
      </c>
      <c r="K50" s="13">
        <v>103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4">
        <v>103</v>
      </c>
      <c r="T50" s="10">
        <f t="shared" si="8"/>
        <v>0</v>
      </c>
      <c r="U50" s="10">
        <f t="shared" si="0"/>
        <v>0</v>
      </c>
      <c r="V50" s="10">
        <f t="shared" si="1"/>
        <v>0</v>
      </c>
      <c r="W50" s="10">
        <f t="shared" si="2"/>
        <v>0</v>
      </c>
      <c r="X50" s="10">
        <f t="shared" si="3"/>
        <v>0</v>
      </c>
      <c r="Y50" s="10">
        <f t="shared" si="4"/>
        <v>0</v>
      </c>
      <c r="Z50" s="10">
        <f t="shared" si="5"/>
        <v>0</v>
      </c>
      <c r="AA50" s="10">
        <f t="shared" si="6"/>
        <v>0</v>
      </c>
      <c r="AB50" s="10">
        <f t="shared" si="7"/>
        <v>0</v>
      </c>
      <c r="AC50" s="72" t="str">
        <f t="shared" si="9"/>
        <v>Ok</v>
      </c>
    </row>
    <row r="51" spans="1:29" x14ac:dyDescent="0.3">
      <c r="A51" s="72" t="s">
        <v>40</v>
      </c>
      <c r="B51" s="10">
        <v>22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4">
        <v>22</v>
      </c>
      <c r="K51" s="13">
        <v>22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4">
        <v>22</v>
      </c>
      <c r="T51" s="10">
        <f t="shared" si="8"/>
        <v>0</v>
      </c>
      <c r="U51" s="10">
        <f t="shared" si="0"/>
        <v>0</v>
      </c>
      <c r="V51" s="10">
        <f t="shared" si="1"/>
        <v>0</v>
      </c>
      <c r="W51" s="10">
        <f t="shared" si="2"/>
        <v>0</v>
      </c>
      <c r="X51" s="10">
        <f t="shared" si="3"/>
        <v>0</v>
      </c>
      <c r="Y51" s="10">
        <f t="shared" si="4"/>
        <v>0</v>
      </c>
      <c r="Z51" s="10">
        <f t="shared" si="5"/>
        <v>0</v>
      </c>
      <c r="AA51" s="10">
        <f t="shared" si="6"/>
        <v>0</v>
      </c>
      <c r="AB51" s="10">
        <f t="shared" si="7"/>
        <v>0</v>
      </c>
      <c r="AC51" s="72" t="str">
        <f t="shared" si="9"/>
        <v>Ok</v>
      </c>
    </row>
    <row r="52" spans="1:29" x14ac:dyDescent="0.3">
      <c r="A52" s="72" t="s">
        <v>299</v>
      </c>
      <c r="B52" s="10">
        <v>140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4">
        <v>140</v>
      </c>
      <c r="K52" s="13">
        <v>140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4">
        <v>140</v>
      </c>
      <c r="T52" s="10">
        <f t="shared" si="8"/>
        <v>0</v>
      </c>
      <c r="U52" s="10">
        <f t="shared" si="0"/>
        <v>0</v>
      </c>
      <c r="V52" s="10">
        <f t="shared" si="1"/>
        <v>0</v>
      </c>
      <c r="W52" s="10">
        <f t="shared" si="2"/>
        <v>0</v>
      </c>
      <c r="X52" s="10">
        <f t="shared" si="3"/>
        <v>0</v>
      </c>
      <c r="Y52" s="10">
        <f t="shared" si="4"/>
        <v>0</v>
      </c>
      <c r="Z52" s="10">
        <f t="shared" si="5"/>
        <v>0</v>
      </c>
      <c r="AA52" s="10">
        <f t="shared" si="6"/>
        <v>0</v>
      </c>
      <c r="AB52" s="10">
        <f t="shared" si="7"/>
        <v>0</v>
      </c>
      <c r="AC52" s="72" t="str">
        <f t="shared" si="9"/>
        <v>Ok</v>
      </c>
    </row>
    <row r="53" spans="1:29" x14ac:dyDescent="0.3">
      <c r="A53" s="72" t="s">
        <v>96</v>
      </c>
      <c r="B53" s="10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4">
        <v>7</v>
      </c>
      <c r="K53" s="13">
        <v>7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4">
        <v>7</v>
      </c>
      <c r="T53" s="10">
        <f t="shared" si="8"/>
        <v>0</v>
      </c>
      <c r="U53" s="10">
        <f t="shared" si="0"/>
        <v>0</v>
      </c>
      <c r="V53" s="10">
        <f t="shared" si="1"/>
        <v>0</v>
      </c>
      <c r="W53" s="10">
        <f t="shared" si="2"/>
        <v>0</v>
      </c>
      <c r="X53" s="10">
        <f t="shared" si="3"/>
        <v>0</v>
      </c>
      <c r="Y53" s="10">
        <f t="shared" si="4"/>
        <v>0</v>
      </c>
      <c r="Z53" s="10">
        <f t="shared" si="5"/>
        <v>0</v>
      </c>
      <c r="AA53" s="10">
        <f t="shared" si="6"/>
        <v>0</v>
      </c>
      <c r="AB53" s="10">
        <f t="shared" si="7"/>
        <v>0</v>
      </c>
      <c r="AC53" s="72" t="str">
        <f t="shared" si="9"/>
        <v>Ok</v>
      </c>
    </row>
    <row r="54" spans="1:29" x14ac:dyDescent="0.3">
      <c r="A54" s="72" t="s">
        <v>93</v>
      </c>
      <c r="B54" s="10">
        <v>21</v>
      </c>
      <c r="C54" s="10">
        <v>0</v>
      </c>
      <c r="D54" s="10">
        <v>0</v>
      </c>
      <c r="E54" s="10">
        <v>16</v>
      </c>
      <c r="F54" s="10">
        <v>0</v>
      </c>
      <c r="G54" s="10">
        <v>0</v>
      </c>
      <c r="H54" s="10">
        <v>0</v>
      </c>
      <c r="I54" s="10">
        <v>0</v>
      </c>
      <c r="J54" s="14">
        <v>5</v>
      </c>
      <c r="K54" s="13">
        <v>21</v>
      </c>
      <c r="L54" s="10">
        <v>0</v>
      </c>
      <c r="M54" s="10">
        <v>0</v>
      </c>
      <c r="N54" s="10">
        <v>16</v>
      </c>
      <c r="O54" s="10">
        <v>0</v>
      </c>
      <c r="P54" s="10">
        <v>0</v>
      </c>
      <c r="Q54" s="10">
        <v>0</v>
      </c>
      <c r="R54" s="10">
        <v>0</v>
      </c>
      <c r="S54" s="14">
        <v>5</v>
      </c>
      <c r="T54" s="10">
        <f t="shared" si="8"/>
        <v>0</v>
      </c>
      <c r="U54" s="10">
        <f t="shared" si="0"/>
        <v>0</v>
      </c>
      <c r="V54" s="10">
        <f t="shared" si="1"/>
        <v>0</v>
      </c>
      <c r="W54" s="10">
        <f t="shared" si="2"/>
        <v>0</v>
      </c>
      <c r="X54" s="10">
        <f t="shared" si="3"/>
        <v>0</v>
      </c>
      <c r="Y54" s="10">
        <f t="shared" si="4"/>
        <v>0</v>
      </c>
      <c r="Z54" s="10">
        <f t="shared" si="5"/>
        <v>0</v>
      </c>
      <c r="AA54" s="10">
        <f t="shared" si="6"/>
        <v>0</v>
      </c>
      <c r="AB54" s="10">
        <f t="shared" si="7"/>
        <v>0</v>
      </c>
      <c r="AC54" s="72" t="str">
        <f t="shared" si="9"/>
        <v>Ok</v>
      </c>
    </row>
    <row r="55" spans="1:29" x14ac:dyDescent="0.3">
      <c r="A55" s="72" t="s">
        <v>300</v>
      </c>
      <c r="B55" s="10">
        <v>72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4">
        <v>72</v>
      </c>
      <c r="K55" s="13">
        <v>72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4">
        <v>72</v>
      </c>
      <c r="T55" s="10">
        <f t="shared" si="8"/>
        <v>0</v>
      </c>
      <c r="U55" s="10">
        <f t="shared" si="0"/>
        <v>0</v>
      </c>
      <c r="V55" s="10">
        <f t="shared" si="1"/>
        <v>0</v>
      </c>
      <c r="W55" s="10">
        <f t="shared" si="2"/>
        <v>0</v>
      </c>
      <c r="X55" s="10">
        <f t="shared" si="3"/>
        <v>0</v>
      </c>
      <c r="Y55" s="10">
        <f t="shared" si="4"/>
        <v>0</v>
      </c>
      <c r="Z55" s="10">
        <f t="shared" si="5"/>
        <v>0</v>
      </c>
      <c r="AA55" s="10">
        <f t="shared" si="6"/>
        <v>0</v>
      </c>
      <c r="AB55" s="10">
        <f t="shared" si="7"/>
        <v>0</v>
      </c>
      <c r="AC55" s="72" t="str">
        <f t="shared" si="9"/>
        <v>Ok</v>
      </c>
    </row>
    <row r="56" spans="1:29" x14ac:dyDescent="0.3">
      <c r="A56" s="72" t="s">
        <v>313</v>
      </c>
      <c r="B56" s="10">
        <v>20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4">
        <v>20</v>
      </c>
      <c r="K56" s="13">
        <v>20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4">
        <v>20</v>
      </c>
      <c r="T56" s="10">
        <f t="shared" si="8"/>
        <v>0</v>
      </c>
      <c r="U56" s="10">
        <f t="shared" si="0"/>
        <v>0</v>
      </c>
      <c r="V56" s="10">
        <f t="shared" si="1"/>
        <v>0</v>
      </c>
      <c r="W56" s="10">
        <f t="shared" si="2"/>
        <v>0</v>
      </c>
      <c r="X56" s="10">
        <f t="shared" si="3"/>
        <v>0</v>
      </c>
      <c r="Y56" s="10">
        <f t="shared" si="4"/>
        <v>0</v>
      </c>
      <c r="Z56" s="10">
        <f t="shared" si="5"/>
        <v>0</v>
      </c>
      <c r="AA56" s="10">
        <f t="shared" si="6"/>
        <v>0</v>
      </c>
      <c r="AB56" s="10">
        <f t="shared" si="7"/>
        <v>0</v>
      </c>
      <c r="AC56" s="72" t="str">
        <f t="shared" si="9"/>
        <v>Ok</v>
      </c>
    </row>
    <row r="57" spans="1:29" x14ac:dyDescent="0.3">
      <c r="A57" s="72" t="s">
        <v>75</v>
      </c>
      <c r="B57" s="10">
        <v>35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4">
        <v>35</v>
      </c>
      <c r="K57" s="13">
        <v>35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4">
        <v>35</v>
      </c>
      <c r="T57" s="10">
        <f t="shared" si="8"/>
        <v>0</v>
      </c>
      <c r="U57" s="10">
        <f t="shared" si="0"/>
        <v>0</v>
      </c>
      <c r="V57" s="10">
        <f t="shared" si="1"/>
        <v>0</v>
      </c>
      <c r="W57" s="10">
        <f t="shared" si="2"/>
        <v>0</v>
      </c>
      <c r="X57" s="10">
        <f t="shared" si="3"/>
        <v>0</v>
      </c>
      <c r="Y57" s="10">
        <f t="shared" si="4"/>
        <v>0</v>
      </c>
      <c r="Z57" s="10">
        <f t="shared" si="5"/>
        <v>0</v>
      </c>
      <c r="AA57" s="10">
        <f t="shared" si="6"/>
        <v>0</v>
      </c>
      <c r="AB57" s="10">
        <f t="shared" si="7"/>
        <v>0</v>
      </c>
      <c r="AC57" s="72" t="str">
        <f t="shared" si="9"/>
        <v>Ok</v>
      </c>
    </row>
    <row r="58" spans="1:29" x14ac:dyDescent="0.3">
      <c r="A58" s="72" t="s">
        <v>77</v>
      </c>
      <c r="B58" s="10">
        <v>55</v>
      </c>
      <c r="C58" s="10">
        <v>80</v>
      </c>
      <c r="D58" s="10">
        <v>0</v>
      </c>
      <c r="E58" s="10">
        <v>25</v>
      </c>
      <c r="F58" s="10">
        <v>0</v>
      </c>
      <c r="G58" s="10">
        <v>0</v>
      </c>
      <c r="H58" s="10">
        <v>0</v>
      </c>
      <c r="I58" s="10">
        <v>0</v>
      </c>
      <c r="J58" s="14">
        <v>110</v>
      </c>
      <c r="K58" s="13">
        <v>55</v>
      </c>
      <c r="L58" s="10">
        <v>80</v>
      </c>
      <c r="M58" s="10">
        <v>0</v>
      </c>
      <c r="N58" s="10">
        <v>25</v>
      </c>
      <c r="O58" s="10">
        <v>0</v>
      </c>
      <c r="P58" s="10">
        <v>0</v>
      </c>
      <c r="Q58" s="10">
        <v>0</v>
      </c>
      <c r="R58" s="10">
        <v>0</v>
      </c>
      <c r="S58" s="14">
        <v>110</v>
      </c>
      <c r="T58" s="10">
        <f t="shared" si="8"/>
        <v>0</v>
      </c>
      <c r="U58" s="10">
        <f t="shared" si="8"/>
        <v>0</v>
      </c>
      <c r="V58" s="10">
        <f t="shared" si="8"/>
        <v>0</v>
      </c>
      <c r="W58" s="10">
        <f t="shared" si="8"/>
        <v>0</v>
      </c>
      <c r="X58" s="10">
        <f t="shared" si="8"/>
        <v>0</v>
      </c>
      <c r="Y58" s="10">
        <f t="shared" si="8"/>
        <v>0</v>
      </c>
      <c r="Z58" s="10">
        <f t="shared" si="8"/>
        <v>0</v>
      </c>
      <c r="AA58" s="10">
        <f t="shared" si="8"/>
        <v>0</v>
      </c>
      <c r="AB58" s="10">
        <f t="shared" si="8"/>
        <v>0</v>
      </c>
      <c r="AC58" s="72" t="str">
        <f t="shared" si="9"/>
        <v>Ok</v>
      </c>
    </row>
    <row r="59" spans="1:29" x14ac:dyDescent="0.3">
      <c r="A59" s="72" t="s">
        <v>76</v>
      </c>
      <c r="B59" s="10">
        <v>-1</v>
      </c>
      <c r="C59" s="10">
        <v>100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4">
        <v>99</v>
      </c>
      <c r="K59" s="13">
        <v>-1</v>
      </c>
      <c r="L59" s="10">
        <v>100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4">
        <v>99</v>
      </c>
      <c r="T59" s="10">
        <f t="shared" ref="T59:AB87" si="10">B59-K59</f>
        <v>0</v>
      </c>
      <c r="U59" s="10">
        <f t="shared" si="10"/>
        <v>0</v>
      </c>
      <c r="V59" s="10">
        <f t="shared" si="10"/>
        <v>0</v>
      </c>
      <c r="W59" s="10">
        <f t="shared" si="10"/>
        <v>0</v>
      </c>
      <c r="X59" s="10">
        <f t="shared" si="10"/>
        <v>0</v>
      </c>
      <c r="Y59" s="10">
        <f t="shared" si="10"/>
        <v>0</v>
      </c>
      <c r="Z59" s="10">
        <f t="shared" si="10"/>
        <v>0</v>
      </c>
      <c r="AA59" s="10">
        <f t="shared" si="10"/>
        <v>0</v>
      </c>
      <c r="AB59" s="10">
        <f t="shared" si="10"/>
        <v>0</v>
      </c>
      <c r="AC59" s="72" t="str">
        <f t="shared" si="9"/>
        <v>Ok</v>
      </c>
    </row>
    <row r="60" spans="1:29" x14ac:dyDescent="0.3">
      <c r="A60" s="72" t="s">
        <v>78</v>
      </c>
      <c r="B60" s="10">
        <v>11</v>
      </c>
      <c r="C60" s="10">
        <v>50</v>
      </c>
      <c r="D60" s="10">
        <v>0</v>
      </c>
      <c r="E60" s="10">
        <v>9</v>
      </c>
      <c r="F60" s="10">
        <v>0</v>
      </c>
      <c r="G60" s="10">
        <v>0</v>
      </c>
      <c r="H60" s="10">
        <v>0</v>
      </c>
      <c r="I60" s="10">
        <v>0</v>
      </c>
      <c r="J60" s="14">
        <v>52</v>
      </c>
      <c r="K60" s="13">
        <v>11</v>
      </c>
      <c r="L60" s="10">
        <v>50</v>
      </c>
      <c r="M60" s="10">
        <v>0</v>
      </c>
      <c r="N60" s="10">
        <v>9</v>
      </c>
      <c r="O60" s="10">
        <v>0</v>
      </c>
      <c r="P60" s="10">
        <v>0</v>
      </c>
      <c r="Q60" s="10">
        <v>0</v>
      </c>
      <c r="R60" s="10">
        <v>0</v>
      </c>
      <c r="S60" s="14">
        <v>52</v>
      </c>
      <c r="T60" s="10">
        <f t="shared" si="10"/>
        <v>0</v>
      </c>
      <c r="U60" s="10">
        <f t="shared" si="10"/>
        <v>0</v>
      </c>
      <c r="V60" s="10">
        <f t="shared" si="10"/>
        <v>0</v>
      </c>
      <c r="W60" s="10">
        <f t="shared" si="10"/>
        <v>0</v>
      </c>
      <c r="X60" s="10">
        <f t="shared" si="10"/>
        <v>0</v>
      </c>
      <c r="Y60" s="10">
        <f t="shared" si="10"/>
        <v>0</v>
      </c>
      <c r="Z60" s="10">
        <f t="shared" si="10"/>
        <v>0</v>
      </c>
      <c r="AA60" s="10">
        <f t="shared" si="10"/>
        <v>0</v>
      </c>
      <c r="AB60" s="10">
        <f t="shared" si="10"/>
        <v>0</v>
      </c>
      <c r="AC60" s="72" t="str">
        <f t="shared" si="9"/>
        <v>Ok</v>
      </c>
    </row>
    <row r="61" spans="1:29" x14ac:dyDescent="0.3">
      <c r="A61" s="72" t="s">
        <v>301</v>
      </c>
      <c r="B61" s="10">
        <v>215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4">
        <v>215</v>
      </c>
      <c r="K61" s="13">
        <v>215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4">
        <v>215</v>
      </c>
      <c r="T61" s="10">
        <f t="shared" si="10"/>
        <v>0</v>
      </c>
      <c r="U61" s="10">
        <f t="shared" si="10"/>
        <v>0</v>
      </c>
      <c r="V61" s="10">
        <f t="shared" si="10"/>
        <v>0</v>
      </c>
      <c r="W61" s="10">
        <f t="shared" si="10"/>
        <v>0</v>
      </c>
      <c r="X61" s="10">
        <f t="shared" si="10"/>
        <v>0</v>
      </c>
      <c r="Y61" s="10">
        <f t="shared" si="10"/>
        <v>0</v>
      </c>
      <c r="Z61" s="10">
        <f t="shared" si="10"/>
        <v>0</v>
      </c>
      <c r="AA61" s="10">
        <f t="shared" si="10"/>
        <v>0</v>
      </c>
      <c r="AB61" s="10">
        <f t="shared" si="10"/>
        <v>0</v>
      </c>
      <c r="AC61" s="72" t="str">
        <f t="shared" si="9"/>
        <v>Ok</v>
      </c>
    </row>
    <row r="62" spans="1:29" x14ac:dyDescent="0.3">
      <c r="A62" s="72" t="s">
        <v>79</v>
      </c>
      <c r="B62" s="10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4">
        <v>11</v>
      </c>
      <c r="K62" s="13">
        <v>11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4">
        <v>11</v>
      </c>
      <c r="T62" s="10">
        <f t="shared" si="10"/>
        <v>0</v>
      </c>
      <c r="U62" s="10">
        <f t="shared" si="10"/>
        <v>0</v>
      </c>
      <c r="V62" s="10">
        <f t="shared" si="10"/>
        <v>0</v>
      </c>
      <c r="W62" s="10">
        <f t="shared" si="10"/>
        <v>0</v>
      </c>
      <c r="X62" s="10">
        <f t="shared" si="10"/>
        <v>0</v>
      </c>
      <c r="Y62" s="10">
        <f t="shared" si="10"/>
        <v>0</v>
      </c>
      <c r="Z62" s="10">
        <f t="shared" si="10"/>
        <v>0</v>
      </c>
      <c r="AA62" s="10">
        <f t="shared" si="10"/>
        <v>0</v>
      </c>
      <c r="AB62" s="10">
        <f t="shared" si="10"/>
        <v>0</v>
      </c>
      <c r="AC62" s="72" t="str">
        <f t="shared" si="9"/>
        <v>Ok</v>
      </c>
    </row>
    <row r="63" spans="1:29" x14ac:dyDescent="0.3">
      <c r="A63" s="72" t="s">
        <v>80</v>
      </c>
      <c r="B63" s="10">
        <v>54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4">
        <v>54</v>
      </c>
      <c r="K63" s="13">
        <v>54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4">
        <v>54</v>
      </c>
      <c r="T63" s="10">
        <f t="shared" si="10"/>
        <v>0</v>
      </c>
      <c r="U63" s="10">
        <f t="shared" si="10"/>
        <v>0</v>
      </c>
      <c r="V63" s="10">
        <f t="shared" si="10"/>
        <v>0</v>
      </c>
      <c r="W63" s="10">
        <f t="shared" si="10"/>
        <v>0</v>
      </c>
      <c r="X63" s="10">
        <f t="shared" si="10"/>
        <v>0</v>
      </c>
      <c r="Y63" s="10">
        <f t="shared" si="10"/>
        <v>0</v>
      </c>
      <c r="Z63" s="10">
        <f t="shared" si="10"/>
        <v>0</v>
      </c>
      <c r="AA63" s="10">
        <f t="shared" si="10"/>
        <v>0</v>
      </c>
      <c r="AB63" s="10">
        <f t="shared" si="10"/>
        <v>0</v>
      </c>
      <c r="AC63" s="72" t="str">
        <f t="shared" si="9"/>
        <v>Ok</v>
      </c>
    </row>
    <row r="64" spans="1:29" x14ac:dyDescent="0.3">
      <c r="A64" s="72" t="s">
        <v>314</v>
      </c>
      <c r="B64" s="10">
        <v>96</v>
      </c>
      <c r="C64" s="10">
        <v>0</v>
      </c>
      <c r="D64" s="10">
        <v>0</v>
      </c>
      <c r="E64" s="10">
        <v>10</v>
      </c>
      <c r="F64" s="10">
        <v>0</v>
      </c>
      <c r="G64" s="10">
        <v>0</v>
      </c>
      <c r="H64" s="10">
        <v>0</v>
      </c>
      <c r="I64" s="10">
        <v>0</v>
      </c>
      <c r="J64" s="14">
        <v>86</v>
      </c>
      <c r="K64" s="13">
        <v>96</v>
      </c>
      <c r="L64" s="10">
        <v>0</v>
      </c>
      <c r="M64" s="10">
        <v>0</v>
      </c>
      <c r="N64" s="10">
        <v>10</v>
      </c>
      <c r="O64" s="10">
        <v>0</v>
      </c>
      <c r="P64" s="10">
        <v>0</v>
      </c>
      <c r="Q64" s="10">
        <v>0</v>
      </c>
      <c r="R64" s="10">
        <v>0</v>
      </c>
      <c r="S64" s="14">
        <v>86</v>
      </c>
      <c r="T64" s="10">
        <f t="shared" si="10"/>
        <v>0</v>
      </c>
      <c r="U64" s="10">
        <f t="shared" si="10"/>
        <v>0</v>
      </c>
      <c r="V64" s="10">
        <f t="shared" si="10"/>
        <v>0</v>
      </c>
      <c r="W64" s="10">
        <f t="shared" si="10"/>
        <v>0</v>
      </c>
      <c r="X64" s="10">
        <f t="shared" si="10"/>
        <v>0</v>
      </c>
      <c r="Y64" s="10">
        <f t="shared" si="10"/>
        <v>0</v>
      </c>
      <c r="Z64" s="10">
        <f t="shared" si="10"/>
        <v>0</v>
      </c>
      <c r="AA64" s="10">
        <f t="shared" si="10"/>
        <v>0</v>
      </c>
      <c r="AB64" s="10">
        <f t="shared" si="10"/>
        <v>0</v>
      </c>
      <c r="AC64" s="72" t="str">
        <f t="shared" si="9"/>
        <v>Ok</v>
      </c>
    </row>
    <row r="65" spans="1:29" x14ac:dyDescent="0.3">
      <c r="A65" s="72" t="s">
        <v>303</v>
      </c>
      <c r="B65" s="10">
        <v>346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4">
        <v>346</v>
      </c>
      <c r="K65" s="13">
        <v>346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4">
        <v>346</v>
      </c>
      <c r="T65" s="10">
        <f t="shared" si="10"/>
        <v>0</v>
      </c>
      <c r="U65" s="10">
        <f t="shared" si="10"/>
        <v>0</v>
      </c>
      <c r="V65" s="10">
        <f t="shared" si="10"/>
        <v>0</v>
      </c>
      <c r="W65" s="10">
        <f t="shared" si="10"/>
        <v>0</v>
      </c>
      <c r="X65" s="10">
        <f t="shared" si="10"/>
        <v>0</v>
      </c>
      <c r="Y65" s="10">
        <f t="shared" si="10"/>
        <v>0</v>
      </c>
      <c r="Z65" s="10">
        <f t="shared" si="10"/>
        <v>0</v>
      </c>
      <c r="AA65" s="10">
        <f t="shared" si="10"/>
        <v>0</v>
      </c>
      <c r="AB65" s="10">
        <f t="shared" si="10"/>
        <v>0</v>
      </c>
      <c r="AC65" s="72" t="str">
        <f t="shared" si="9"/>
        <v>Ok</v>
      </c>
    </row>
    <row r="66" spans="1:29" x14ac:dyDescent="0.3">
      <c r="A66" s="72" t="s">
        <v>42</v>
      </c>
      <c r="B66" s="10">
        <v>103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4">
        <v>103</v>
      </c>
      <c r="K66" s="13">
        <v>103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4">
        <v>103</v>
      </c>
      <c r="T66" s="10">
        <f t="shared" si="10"/>
        <v>0</v>
      </c>
      <c r="U66" s="10">
        <f t="shared" si="10"/>
        <v>0</v>
      </c>
      <c r="V66" s="10">
        <f t="shared" si="10"/>
        <v>0</v>
      </c>
      <c r="W66" s="10">
        <f t="shared" si="10"/>
        <v>0</v>
      </c>
      <c r="X66" s="10">
        <f t="shared" si="10"/>
        <v>0</v>
      </c>
      <c r="Y66" s="10">
        <f t="shared" si="10"/>
        <v>0</v>
      </c>
      <c r="Z66" s="10">
        <f t="shared" si="10"/>
        <v>0</v>
      </c>
      <c r="AA66" s="10">
        <f t="shared" si="10"/>
        <v>0</v>
      </c>
      <c r="AB66" s="10">
        <f t="shared" si="10"/>
        <v>0</v>
      </c>
      <c r="AC66" s="72" t="str">
        <f t="shared" si="9"/>
        <v>Ok</v>
      </c>
    </row>
    <row r="67" spans="1:29" x14ac:dyDescent="0.3">
      <c r="A67" s="72" t="s">
        <v>41</v>
      </c>
      <c r="B67" s="10">
        <v>103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4">
        <v>103</v>
      </c>
      <c r="K67" s="13">
        <v>103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4">
        <v>103</v>
      </c>
      <c r="T67" s="10">
        <f t="shared" si="10"/>
        <v>0</v>
      </c>
      <c r="U67" s="10">
        <f t="shared" si="10"/>
        <v>0</v>
      </c>
      <c r="V67" s="10">
        <f t="shared" si="10"/>
        <v>0</v>
      </c>
      <c r="W67" s="10">
        <f t="shared" si="10"/>
        <v>0</v>
      </c>
      <c r="X67" s="10">
        <f t="shared" si="10"/>
        <v>0</v>
      </c>
      <c r="Y67" s="10">
        <f t="shared" si="10"/>
        <v>0</v>
      </c>
      <c r="Z67" s="10">
        <f t="shared" si="10"/>
        <v>0</v>
      </c>
      <c r="AA67" s="10">
        <f t="shared" si="10"/>
        <v>0</v>
      </c>
      <c r="AB67" s="10">
        <f t="shared" si="10"/>
        <v>0</v>
      </c>
      <c r="AC67" s="72" t="str">
        <f t="shared" si="9"/>
        <v>Ok</v>
      </c>
    </row>
    <row r="68" spans="1:29" x14ac:dyDescent="0.3">
      <c r="A68" s="72" t="s">
        <v>81</v>
      </c>
      <c r="B68" s="10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4">
        <v>7</v>
      </c>
      <c r="K68" s="13">
        <v>7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4">
        <v>7</v>
      </c>
      <c r="T68" s="10">
        <f t="shared" si="10"/>
        <v>0</v>
      </c>
      <c r="U68" s="10">
        <f t="shared" si="10"/>
        <v>0</v>
      </c>
      <c r="V68" s="10">
        <f t="shared" si="10"/>
        <v>0</v>
      </c>
      <c r="W68" s="10">
        <f t="shared" si="10"/>
        <v>0</v>
      </c>
      <c r="X68" s="10">
        <f t="shared" si="10"/>
        <v>0</v>
      </c>
      <c r="Y68" s="10">
        <f t="shared" si="10"/>
        <v>0</v>
      </c>
      <c r="Z68" s="10">
        <f t="shared" si="10"/>
        <v>0</v>
      </c>
      <c r="AA68" s="10">
        <f t="shared" si="10"/>
        <v>0</v>
      </c>
      <c r="AB68" s="10">
        <f t="shared" si="10"/>
        <v>0</v>
      </c>
      <c r="AC68" s="72" t="str">
        <f t="shared" si="9"/>
        <v>Ok</v>
      </c>
    </row>
    <row r="69" spans="1:29" x14ac:dyDescent="0.3">
      <c r="A69" s="72" t="s">
        <v>43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4">
        <v>3</v>
      </c>
      <c r="K69" s="13">
        <v>3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4">
        <v>3</v>
      </c>
      <c r="T69" s="10">
        <f t="shared" si="10"/>
        <v>0</v>
      </c>
      <c r="U69" s="10">
        <f t="shared" si="10"/>
        <v>0</v>
      </c>
      <c r="V69" s="10">
        <f t="shared" si="10"/>
        <v>0</v>
      </c>
      <c r="W69" s="10">
        <f t="shared" si="10"/>
        <v>0</v>
      </c>
      <c r="X69" s="10">
        <f t="shared" si="10"/>
        <v>0</v>
      </c>
      <c r="Y69" s="10">
        <f t="shared" si="10"/>
        <v>0</v>
      </c>
      <c r="Z69" s="10">
        <f t="shared" si="10"/>
        <v>0</v>
      </c>
      <c r="AA69" s="10">
        <f t="shared" si="10"/>
        <v>0</v>
      </c>
      <c r="AB69" s="10">
        <f t="shared" si="10"/>
        <v>0</v>
      </c>
      <c r="AC69" s="72" t="str">
        <f t="shared" ref="AC69:AC100" si="11">IF(AND(T69=0,AB69=0),"Ok","Not")</f>
        <v>Ok</v>
      </c>
    </row>
    <row r="70" spans="1:29" x14ac:dyDescent="0.3">
      <c r="A70" s="72" t="s">
        <v>64</v>
      </c>
      <c r="B70" s="10">
        <v>22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4">
        <v>22</v>
      </c>
      <c r="K70" s="13">
        <v>22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4">
        <v>22</v>
      </c>
      <c r="T70" s="10">
        <f t="shared" si="10"/>
        <v>0</v>
      </c>
      <c r="U70" s="10">
        <f t="shared" si="10"/>
        <v>0</v>
      </c>
      <c r="V70" s="10">
        <f t="shared" si="10"/>
        <v>0</v>
      </c>
      <c r="W70" s="10">
        <f t="shared" si="10"/>
        <v>0</v>
      </c>
      <c r="X70" s="10">
        <f t="shared" si="10"/>
        <v>0</v>
      </c>
      <c r="Y70" s="10">
        <f t="shared" si="10"/>
        <v>0</v>
      </c>
      <c r="Z70" s="10">
        <f t="shared" si="10"/>
        <v>0</v>
      </c>
      <c r="AA70" s="10">
        <f t="shared" si="10"/>
        <v>0</v>
      </c>
      <c r="AB70" s="10">
        <f t="shared" si="10"/>
        <v>0</v>
      </c>
      <c r="AC70" s="72" t="str">
        <f t="shared" si="11"/>
        <v>Ok</v>
      </c>
    </row>
    <row r="71" spans="1:29" x14ac:dyDescent="0.3">
      <c r="A71" s="72" t="s">
        <v>45</v>
      </c>
      <c r="B71" s="10">
        <v>20</v>
      </c>
      <c r="C71" s="10">
        <v>100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4">
        <v>120</v>
      </c>
      <c r="K71" s="13">
        <v>20</v>
      </c>
      <c r="L71" s="10">
        <v>100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4">
        <v>120</v>
      </c>
      <c r="T71" s="10">
        <f t="shared" si="10"/>
        <v>0</v>
      </c>
      <c r="U71" s="10">
        <f t="shared" si="10"/>
        <v>0</v>
      </c>
      <c r="V71" s="10">
        <f t="shared" si="10"/>
        <v>0</v>
      </c>
      <c r="W71" s="10">
        <f t="shared" si="10"/>
        <v>0</v>
      </c>
      <c r="X71" s="10">
        <f t="shared" si="10"/>
        <v>0</v>
      </c>
      <c r="Y71" s="10">
        <f t="shared" si="10"/>
        <v>0</v>
      </c>
      <c r="Z71" s="10">
        <f t="shared" si="10"/>
        <v>0</v>
      </c>
      <c r="AA71" s="10">
        <f t="shared" si="10"/>
        <v>0</v>
      </c>
      <c r="AB71" s="10">
        <f t="shared" si="10"/>
        <v>0</v>
      </c>
      <c r="AC71" s="72" t="str">
        <f t="shared" si="11"/>
        <v>Ok</v>
      </c>
    </row>
    <row r="72" spans="1:29" x14ac:dyDescent="0.3">
      <c r="A72" s="72" t="s">
        <v>86</v>
      </c>
      <c r="B72" s="10">
        <v>114</v>
      </c>
      <c r="C72" s="10">
        <v>100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4">
        <v>214</v>
      </c>
      <c r="K72" s="13">
        <v>114</v>
      </c>
      <c r="L72" s="10">
        <v>100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4">
        <v>214</v>
      </c>
      <c r="T72" s="10">
        <f t="shared" si="10"/>
        <v>0</v>
      </c>
      <c r="U72" s="10">
        <f t="shared" si="10"/>
        <v>0</v>
      </c>
      <c r="V72" s="10">
        <f t="shared" si="10"/>
        <v>0</v>
      </c>
      <c r="W72" s="10">
        <f t="shared" si="10"/>
        <v>0</v>
      </c>
      <c r="X72" s="10">
        <f t="shared" si="10"/>
        <v>0</v>
      </c>
      <c r="Y72" s="10">
        <f t="shared" si="10"/>
        <v>0</v>
      </c>
      <c r="Z72" s="10">
        <f t="shared" si="10"/>
        <v>0</v>
      </c>
      <c r="AA72" s="10">
        <f t="shared" si="10"/>
        <v>0</v>
      </c>
      <c r="AB72" s="10">
        <f t="shared" si="10"/>
        <v>0</v>
      </c>
      <c r="AC72" s="72" t="str">
        <f t="shared" si="11"/>
        <v>Ok</v>
      </c>
    </row>
    <row r="73" spans="1:29" x14ac:dyDescent="0.3">
      <c r="A73" s="72" t="s">
        <v>84</v>
      </c>
      <c r="B73" s="10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4">
        <v>7</v>
      </c>
      <c r="K73" s="13">
        <v>7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4">
        <v>7</v>
      </c>
      <c r="T73" s="10">
        <f t="shared" si="10"/>
        <v>0</v>
      </c>
      <c r="U73" s="10">
        <f t="shared" si="10"/>
        <v>0</v>
      </c>
      <c r="V73" s="10">
        <f t="shared" si="10"/>
        <v>0</v>
      </c>
      <c r="W73" s="10">
        <f t="shared" si="10"/>
        <v>0</v>
      </c>
      <c r="X73" s="10">
        <f t="shared" si="10"/>
        <v>0</v>
      </c>
      <c r="Y73" s="10">
        <f t="shared" si="10"/>
        <v>0</v>
      </c>
      <c r="Z73" s="10">
        <f t="shared" si="10"/>
        <v>0</v>
      </c>
      <c r="AA73" s="10">
        <f t="shared" si="10"/>
        <v>0</v>
      </c>
      <c r="AB73" s="10">
        <f t="shared" si="10"/>
        <v>0</v>
      </c>
      <c r="AC73" s="72" t="str">
        <f t="shared" si="11"/>
        <v>Ok</v>
      </c>
    </row>
    <row r="74" spans="1:29" x14ac:dyDescent="0.3">
      <c r="A74" s="72" t="s">
        <v>83</v>
      </c>
      <c r="B74" s="10">
        <v>41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4">
        <v>41</v>
      </c>
      <c r="K74" s="13">
        <v>41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4">
        <v>41</v>
      </c>
      <c r="T74" s="10">
        <f t="shared" si="10"/>
        <v>0</v>
      </c>
      <c r="U74" s="10">
        <f t="shared" si="10"/>
        <v>0</v>
      </c>
      <c r="V74" s="10">
        <f t="shared" si="10"/>
        <v>0</v>
      </c>
      <c r="W74" s="10">
        <f t="shared" si="10"/>
        <v>0</v>
      </c>
      <c r="X74" s="10">
        <f t="shared" si="10"/>
        <v>0</v>
      </c>
      <c r="Y74" s="10">
        <f t="shared" si="10"/>
        <v>0</v>
      </c>
      <c r="Z74" s="10">
        <f t="shared" si="10"/>
        <v>0</v>
      </c>
      <c r="AA74" s="10">
        <f t="shared" si="10"/>
        <v>0</v>
      </c>
      <c r="AB74" s="10">
        <f t="shared" si="10"/>
        <v>0</v>
      </c>
      <c r="AC74" s="72" t="str">
        <f t="shared" si="11"/>
        <v>Ok</v>
      </c>
    </row>
    <row r="75" spans="1:29" x14ac:dyDescent="0.3">
      <c r="A75" s="72" t="s">
        <v>334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4">
        <v>0</v>
      </c>
      <c r="K75" s="13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4">
        <v>0</v>
      </c>
      <c r="T75" s="10">
        <f t="shared" si="10"/>
        <v>0</v>
      </c>
      <c r="U75" s="10">
        <f t="shared" si="10"/>
        <v>0</v>
      </c>
      <c r="V75" s="10">
        <f t="shared" si="10"/>
        <v>0</v>
      </c>
      <c r="W75" s="10">
        <f t="shared" si="10"/>
        <v>0</v>
      </c>
      <c r="X75" s="10">
        <f t="shared" si="10"/>
        <v>0</v>
      </c>
      <c r="Y75" s="10">
        <f t="shared" si="10"/>
        <v>0</v>
      </c>
      <c r="Z75" s="10">
        <f t="shared" si="10"/>
        <v>0</v>
      </c>
      <c r="AA75" s="10">
        <f t="shared" si="10"/>
        <v>0</v>
      </c>
      <c r="AB75" s="10">
        <f t="shared" si="10"/>
        <v>0</v>
      </c>
      <c r="AC75" s="72" t="str">
        <f t="shared" si="11"/>
        <v>Ok</v>
      </c>
    </row>
    <row r="76" spans="1:29" x14ac:dyDescent="0.3">
      <c r="A76" s="72" t="s">
        <v>44</v>
      </c>
      <c r="B76" s="10">
        <v>128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4">
        <v>128</v>
      </c>
      <c r="K76" s="13">
        <v>128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4">
        <v>128</v>
      </c>
      <c r="T76" s="10">
        <f t="shared" si="10"/>
        <v>0</v>
      </c>
      <c r="U76" s="10">
        <f t="shared" si="10"/>
        <v>0</v>
      </c>
      <c r="V76" s="10">
        <f t="shared" si="10"/>
        <v>0</v>
      </c>
      <c r="W76" s="10">
        <f t="shared" si="10"/>
        <v>0</v>
      </c>
      <c r="X76" s="10">
        <f t="shared" si="10"/>
        <v>0</v>
      </c>
      <c r="Y76" s="10">
        <f t="shared" si="10"/>
        <v>0</v>
      </c>
      <c r="Z76" s="10">
        <f t="shared" si="10"/>
        <v>0</v>
      </c>
      <c r="AA76" s="10">
        <f t="shared" si="10"/>
        <v>0</v>
      </c>
      <c r="AB76" s="10">
        <f t="shared" si="10"/>
        <v>0</v>
      </c>
      <c r="AC76" s="72" t="str">
        <f t="shared" si="11"/>
        <v>Ok</v>
      </c>
    </row>
    <row r="77" spans="1:29" x14ac:dyDescent="0.3">
      <c r="A77" s="72" t="s">
        <v>94</v>
      </c>
      <c r="B77" s="10">
        <v>64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4">
        <v>64</v>
      </c>
      <c r="K77" s="13">
        <v>64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4">
        <v>64</v>
      </c>
      <c r="T77" s="10">
        <f t="shared" si="10"/>
        <v>0</v>
      </c>
      <c r="U77" s="10">
        <f t="shared" si="10"/>
        <v>0</v>
      </c>
      <c r="V77" s="10">
        <f t="shared" si="10"/>
        <v>0</v>
      </c>
      <c r="W77" s="10">
        <f t="shared" si="10"/>
        <v>0</v>
      </c>
      <c r="X77" s="10">
        <f t="shared" si="10"/>
        <v>0</v>
      </c>
      <c r="Y77" s="10">
        <f t="shared" si="10"/>
        <v>0</v>
      </c>
      <c r="Z77" s="10">
        <f t="shared" si="10"/>
        <v>0</v>
      </c>
      <c r="AA77" s="10">
        <f t="shared" si="10"/>
        <v>0</v>
      </c>
      <c r="AB77" s="10">
        <f t="shared" si="10"/>
        <v>0</v>
      </c>
      <c r="AC77" s="72" t="str">
        <f t="shared" si="11"/>
        <v>Ok</v>
      </c>
    </row>
    <row r="78" spans="1:29" x14ac:dyDescent="0.3">
      <c r="A78" s="72" t="s">
        <v>324</v>
      </c>
      <c r="B78" s="10">
        <v>0</v>
      </c>
      <c r="C78" s="10">
        <v>30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4">
        <v>30</v>
      </c>
      <c r="K78" s="13">
        <v>0</v>
      </c>
      <c r="L78" s="10">
        <v>30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4">
        <v>30</v>
      </c>
      <c r="T78" s="10">
        <f t="shared" si="10"/>
        <v>0</v>
      </c>
      <c r="U78" s="10">
        <f t="shared" si="10"/>
        <v>0</v>
      </c>
      <c r="V78" s="10">
        <f t="shared" si="10"/>
        <v>0</v>
      </c>
      <c r="W78" s="10">
        <f t="shared" si="10"/>
        <v>0</v>
      </c>
      <c r="X78" s="10">
        <f t="shared" si="10"/>
        <v>0</v>
      </c>
      <c r="Y78" s="10">
        <f t="shared" si="10"/>
        <v>0</v>
      </c>
      <c r="Z78" s="10">
        <f t="shared" si="10"/>
        <v>0</v>
      </c>
      <c r="AA78" s="10">
        <f t="shared" si="10"/>
        <v>0</v>
      </c>
      <c r="AB78" s="10">
        <f t="shared" si="10"/>
        <v>0</v>
      </c>
      <c r="AC78" s="72" t="str">
        <f t="shared" si="11"/>
        <v>Ok</v>
      </c>
    </row>
    <row r="79" spans="1:29" x14ac:dyDescent="0.3">
      <c r="A79" s="72" t="s">
        <v>47</v>
      </c>
      <c r="B79" s="10">
        <v>42</v>
      </c>
      <c r="C79" s="10">
        <v>140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4">
        <v>182</v>
      </c>
      <c r="K79" s="13">
        <v>42</v>
      </c>
      <c r="L79" s="10">
        <v>140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4">
        <v>182</v>
      </c>
      <c r="T79" s="10">
        <f t="shared" si="10"/>
        <v>0</v>
      </c>
      <c r="U79" s="10">
        <f t="shared" si="10"/>
        <v>0</v>
      </c>
      <c r="V79" s="10">
        <f t="shared" si="10"/>
        <v>0</v>
      </c>
      <c r="W79" s="10">
        <f t="shared" si="10"/>
        <v>0</v>
      </c>
      <c r="X79" s="10">
        <f t="shared" si="10"/>
        <v>0</v>
      </c>
      <c r="Y79" s="10">
        <f t="shared" si="10"/>
        <v>0</v>
      </c>
      <c r="Z79" s="10">
        <f t="shared" si="10"/>
        <v>0</v>
      </c>
      <c r="AA79" s="10">
        <f t="shared" si="10"/>
        <v>0</v>
      </c>
      <c r="AB79" s="10">
        <f t="shared" si="10"/>
        <v>0</v>
      </c>
      <c r="AC79" s="72" t="str">
        <f t="shared" si="11"/>
        <v>Ok</v>
      </c>
    </row>
    <row r="80" spans="1:29" x14ac:dyDescent="0.3">
      <c r="A80" s="72" t="s">
        <v>46</v>
      </c>
      <c r="B80" s="10">
        <v>62</v>
      </c>
      <c r="C80" s="10">
        <v>400</v>
      </c>
      <c r="D80" s="10">
        <v>0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4">
        <v>458</v>
      </c>
      <c r="K80" s="13">
        <v>62</v>
      </c>
      <c r="L80" s="10">
        <v>400</v>
      </c>
      <c r="M80" s="10">
        <v>0</v>
      </c>
      <c r="N80" s="10">
        <v>4</v>
      </c>
      <c r="O80" s="10">
        <v>0</v>
      </c>
      <c r="P80" s="10">
        <v>0</v>
      </c>
      <c r="Q80" s="10">
        <v>0</v>
      </c>
      <c r="R80" s="10">
        <v>0</v>
      </c>
      <c r="S80" s="14">
        <v>458</v>
      </c>
      <c r="T80" s="10">
        <f t="shared" si="10"/>
        <v>0</v>
      </c>
      <c r="U80" s="10">
        <f t="shared" si="10"/>
        <v>0</v>
      </c>
      <c r="V80" s="10">
        <f t="shared" si="10"/>
        <v>0</v>
      </c>
      <c r="W80" s="10">
        <f t="shared" si="10"/>
        <v>0</v>
      </c>
      <c r="X80" s="10">
        <f t="shared" si="10"/>
        <v>0</v>
      </c>
      <c r="Y80" s="10">
        <f t="shared" si="10"/>
        <v>0</v>
      </c>
      <c r="Z80" s="10">
        <f t="shared" si="10"/>
        <v>0</v>
      </c>
      <c r="AA80" s="10">
        <f t="shared" si="10"/>
        <v>0</v>
      </c>
      <c r="AB80" s="10">
        <f t="shared" si="10"/>
        <v>0</v>
      </c>
      <c r="AC80" s="72" t="str">
        <f t="shared" si="11"/>
        <v>Ok</v>
      </c>
    </row>
    <row r="81" spans="1:29" x14ac:dyDescent="0.3">
      <c r="A81" s="72" t="s">
        <v>315</v>
      </c>
      <c r="B81" s="10">
        <v>77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4">
        <v>77</v>
      </c>
      <c r="K81" s="13">
        <v>77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4">
        <v>77</v>
      </c>
      <c r="T81" s="10">
        <f t="shared" si="10"/>
        <v>0</v>
      </c>
      <c r="U81" s="10">
        <f t="shared" si="10"/>
        <v>0</v>
      </c>
      <c r="V81" s="10">
        <f t="shared" si="10"/>
        <v>0</v>
      </c>
      <c r="W81" s="10">
        <f t="shared" si="10"/>
        <v>0</v>
      </c>
      <c r="X81" s="10">
        <f t="shared" si="10"/>
        <v>0</v>
      </c>
      <c r="Y81" s="10">
        <f t="shared" si="10"/>
        <v>0</v>
      </c>
      <c r="Z81" s="10">
        <f t="shared" si="10"/>
        <v>0</v>
      </c>
      <c r="AA81" s="10">
        <f t="shared" si="10"/>
        <v>0</v>
      </c>
      <c r="AB81" s="10">
        <f t="shared" si="10"/>
        <v>0</v>
      </c>
      <c r="AC81" s="72" t="str">
        <f t="shared" si="11"/>
        <v>Ok</v>
      </c>
    </row>
    <row r="82" spans="1:29" x14ac:dyDescent="0.3">
      <c r="A82" s="72" t="s">
        <v>308</v>
      </c>
      <c r="B82" s="10">
        <v>0</v>
      </c>
      <c r="C82" s="10">
        <v>0</v>
      </c>
      <c r="D82" s="10">
        <v>0</v>
      </c>
      <c r="E82" s="10">
        <v>90</v>
      </c>
      <c r="F82" s="10">
        <v>0</v>
      </c>
      <c r="G82" s="10">
        <v>0</v>
      </c>
      <c r="H82" s="10">
        <v>0</v>
      </c>
      <c r="I82" s="10">
        <v>0</v>
      </c>
      <c r="J82" s="14">
        <v>-90</v>
      </c>
      <c r="K82" s="13">
        <v>0</v>
      </c>
      <c r="L82" s="10">
        <v>0</v>
      </c>
      <c r="M82" s="10">
        <v>0</v>
      </c>
      <c r="N82" s="10">
        <v>90</v>
      </c>
      <c r="O82" s="10">
        <v>0</v>
      </c>
      <c r="P82" s="10">
        <v>0</v>
      </c>
      <c r="Q82" s="10">
        <v>0</v>
      </c>
      <c r="R82" s="10">
        <v>0</v>
      </c>
      <c r="S82" s="14">
        <v>-90</v>
      </c>
      <c r="T82" s="10">
        <f t="shared" si="10"/>
        <v>0</v>
      </c>
      <c r="U82" s="10">
        <f t="shared" si="10"/>
        <v>0</v>
      </c>
      <c r="V82" s="10">
        <f t="shared" si="10"/>
        <v>0</v>
      </c>
      <c r="W82" s="10">
        <f t="shared" si="10"/>
        <v>0</v>
      </c>
      <c r="X82" s="10">
        <f t="shared" si="10"/>
        <v>0</v>
      </c>
      <c r="Y82" s="10">
        <f t="shared" si="10"/>
        <v>0</v>
      </c>
      <c r="Z82" s="10">
        <f t="shared" si="10"/>
        <v>0</v>
      </c>
      <c r="AA82" s="10">
        <f t="shared" si="10"/>
        <v>0</v>
      </c>
      <c r="AB82" s="10">
        <f t="shared" si="10"/>
        <v>0</v>
      </c>
      <c r="AC82" s="72" t="str">
        <f t="shared" si="11"/>
        <v>Ok</v>
      </c>
    </row>
    <row r="83" spans="1:29" x14ac:dyDescent="0.3">
      <c r="A83" s="72" t="s">
        <v>66</v>
      </c>
      <c r="B83" s="10">
        <v>0</v>
      </c>
      <c r="C83" s="10">
        <v>240</v>
      </c>
      <c r="D83" s="10">
        <v>0</v>
      </c>
      <c r="E83" s="10">
        <v>142</v>
      </c>
      <c r="F83" s="10">
        <v>0</v>
      </c>
      <c r="G83" s="10">
        <v>0</v>
      </c>
      <c r="H83" s="10">
        <v>0</v>
      </c>
      <c r="I83" s="10">
        <v>0</v>
      </c>
      <c r="J83" s="14">
        <v>98</v>
      </c>
      <c r="K83" s="13">
        <v>0</v>
      </c>
      <c r="L83" s="10">
        <v>240</v>
      </c>
      <c r="M83" s="10">
        <v>0</v>
      </c>
      <c r="N83" s="10">
        <v>142</v>
      </c>
      <c r="O83" s="10">
        <v>0</v>
      </c>
      <c r="P83" s="10">
        <v>0</v>
      </c>
      <c r="Q83" s="10">
        <v>0</v>
      </c>
      <c r="R83" s="10">
        <v>0</v>
      </c>
      <c r="S83" s="14">
        <v>98</v>
      </c>
      <c r="T83" s="10">
        <f t="shared" si="10"/>
        <v>0</v>
      </c>
      <c r="U83" s="10">
        <f t="shared" si="10"/>
        <v>0</v>
      </c>
      <c r="V83" s="10">
        <f t="shared" si="10"/>
        <v>0</v>
      </c>
      <c r="W83" s="10">
        <f t="shared" si="10"/>
        <v>0</v>
      </c>
      <c r="X83" s="10">
        <f t="shared" si="10"/>
        <v>0</v>
      </c>
      <c r="Y83" s="10">
        <f t="shared" si="10"/>
        <v>0</v>
      </c>
      <c r="Z83" s="10">
        <f t="shared" si="10"/>
        <v>0</v>
      </c>
      <c r="AA83" s="10">
        <f t="shared" si="10"/>
        <v>0</v>
      </c>
      <c r="AB83" s="10">
        <f t="shared" si="10"/>
        <v>0</v>
      </c>
      <c r="AC83" s="72" t="str">
        <f t="shared" si="11"/>
        <v>Ok</v>
      </c>
    </row>
    <row r="84" spans="1:29" x14ac:dyDescent="0.3">
      <c r="A84" s="72" t="s">
        <v>335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4">
        <v>0</v>
      </c>
      <c r="K84" s="13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4">
        <v>0</v>
      </c>
      <c r="T84" s="10">
        <f t="shared" si="10"/>
        <v>0</v>
      </c>
      <c r="U84" s="10">
        <f t="shared" si="10"/>
        <v>0</v>
      </c>
      <c r="V84" s="10">
        <f t="shared" si="10"/>
        <v>0</v>
      </c>
      <c r="W84" s="10">
        <f t="shared" si="10"/>
        <v>0</v>
      </c>
      <c r="X84" s="10">
        <f t="shared" si="10"/>
        <v>0</v>
      </c>
      <c r="Y84" s="10">
        <f t="shared" si="10"/>
        <v>0</v>
      </c>
      <c r="Z84" s="10">
        <f t="shared" si="10"/>
        <v>0</v>
      </c>
      <c r="AA84" s="10">
        <f t="shared" si="10"/>
        <v>0</v>
      </c>
      <c r="AB84" s="10">
        <f t="shared" si="10"/>
        <v>0</v>
      </c>
      <c r="AC84" s="72" t="str">
        <f t="shared" si="11"/>
        <v>Ok</v>
      </c>
    </row>
    <row r="85" spans="1:29" x14ac:dyDescent="0.3">
      <c r="A85" s="72" t="s">
        <v>51</v>
      </c>
      <c r="B85" s="10">
        <v>-6</v>
      </c>
      <c r="C85" s="10">
        <v>100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4">
        <v>94</v>
      </c>
      <c r="K85" s="13">
        <v>-6</v>
      </c>
      <c r="L85" s="10">
        <v>100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4">
        <v>94</v>
      </c>
      <c r="T85" s="10">
        <f t="shared" si="10"/>
        <v>0</v>
      </c>
      <c r="U85" s="10">
        <f t="shared" si="10"/>
        <v>0</v>
      </c>
      <c r="V85" s="10">
        <f t="shared" si="10"/>
        <v>0</v>
      </c>
      <c r="W85" s="10">
        <f t="shared" si="10"/>
        <v>0</v>
      </c>
      <c r="X85" s="10">
        <f t="shared" si="10"/>
        <v>0</v>
      </c>
      <c r="Y85" s="10">
        <f t="shared" si="10"/>
        <v>0</v>
      </c>
      <c r="Z85" s="10">
        <f t="shared" si="10"/>
        <v>0</v>
      </c>
      <c r="AA85" s="10">
        <f t="shared" si="10"/>
        <v>0</v>
      </c>
      <c r="AB85" s="10">
        <f t="shared" si="10"/>
        <v>0</v>
      </c>
      <c r="AC85" s="72" t="str">
        <f t="shared" si="11"/>
        <v>Ok</v>
      </c>
    </row>
    <row r="86" spans="1:29" x14ac:dyDescent="0.3">
      <c r="A86" s="72" t="s">
        <v>58</v>
      </c>
      <c r="B86" s="10">
        <v>224</v>
      </c>
      <c r="C86" s="10">
        <v>200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4">
        <v>424</v>
      </c>
      <c r="K86" s="13">
        <v>224</v>
      </c>
      <c r="L86" s="10">
        <v>200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4">
        <v>424</v>
      </c>
      <c r="T86" s="10">
        <f t="shared" si="10"/>
        <v>0</v>
      </c>
      <c r="U86" s="10">
        <f t="shared" si="10"/>
        <v>0</v>
      </c>
      <c r="V86" s="10">
        <f t="shared" si="10"/>
        <v>0</v>
      </c>
      <c r="W86" s="10">
        <f t="shared" si="10"/>
        <v>0</v>
      </c>
      <c r="X86" s="10">
        <f t="shared" si="10"/>
        <v>0</v>
      </c>
      <c r="Y86" s="10">
        <f t="shared" si="10"/>
        <v>0</v>
      </c>
      <c r="Z86" s="10">
        <f t="shared" si="10"/>
        <v>0</v>
      </c>
      <c r="AA86" s="10">
        <f t="shared" si="10"/>
        <v>0</v>
      </c>
      <c r="AB86" s="10">
        <f t="shared" si="10"/>
        <v>0</v>
      </c>
      <c r="AC86" s="72" t="str">
        <f t="shared" si="11"/>
        <v>Ok</v>
      </c>
    </row>
    <row r="87" spans="1:29" x14ac:dyDescent="0.3">
      <c r="A87" s="72" t="s">
        <v>304</v>
      </c>
      <c r="B87" s="10">
        <v>271</v>
      </c>
      <c r="C87" s="10">
        <v>500</v>
      </c>
      <c r="D87" s="10">
        <v>0</v>
      </c>
      <c r="E87" s="10">
        <v>10</v>
      </c>
      <c r="F87" s="10">
        <v>0</v>
      </c>
      <c r="G87" s="10">
        <v>0</v>
      </c>
      <c r="H87" s="10">
        <v>0</v>
      </c>
      <c r="I87" s="10">
        <v>0</v>
      </c>
      <c r="J87" s="14">
        <v>761</v>
      </c>
      <c r="K87" s="13">
        <v>271</v>
      </c>
      <c r="L87" s="10">
        <v>500</v>
      </c>
      <c r="M87" s="10">
        <v>0</v>
      </c>
      <c r="N87" s="10">
        <v>10</v>
      </c>
      <c r="O87" s="10">
        <v>0</v>
      </c>
      <c r="P87" s="10">
        <v>0</v>
      </c>
      <c r="Q87" s="10">
        <v>0</v>
      </c>
      <c r="R87" s="10">
        <v>0</v>
      </c>
      <c r="S87" s="14">
        <v>761</v>
      </c>
      <c r="T87" s="10">
        <f t="shared" si="10"/>
        <v>0</v>
      </c>
      <c r="U87" s="10">
        <f t="shared" si="10"/>
        <v>0</v>
      </c>
      <c r="V87" s="10">
        <f t="shared" si="10"/>
        <v>0</v>
      </c>
      <c r="W87" s="10">
        <f t="shared" ref="W87" si="12">E87-N87</f>
        <v>0</v>
      </c>
      <c r="X87" s="10">
        <f t="shared" ref="X87" si="13">F87-O87</f>
        <v>0</v>
      </c>
      <c r="Y87" s="10">
        <f t="shared" ref="Y87" si="14">G87-P87</f>
        <v>0</v>
      </c>
      <c r="Z87" s="10">
        <f t="shared" ref="Z87" si="15">H87-Q87</f>
        <v>0</v>
      </c>
      <c r="AA87" s="10">
        <f t="shared" ref="AA87" si="16">I87-R87</f>
        <v>0</v>
      </c>
      <c r="AB87" s="10">
        <f t="shared" ref="AB87" si="17">J87-S87</f>
        <v>0</v>
      </c>
      <c r="AC87" s="72" t="str">
        <f t="shared" si="11"/>
        <v>Ok</v>
      </c>
    </row>
    <row r="88" spans="1:29" x14ac:dyDescent="0.3">
      <c r="A88" s="72" t="s">
        <v>307</v>
      </c>
      <c r="B88" s="10">
        <v>0</v>
      </c>
      <c r="C88" s="10">
        <v>1120</v>
      </c>
      <c r="D88" s="10">
        <v>0</v>
      </c>
      <c r="E88" s="10">
        <v>1095</v>
      </c>
      <c r="F88" s="10">
        <v>0</v>
      </c>
      <c r="G88" s="10">
        <v>0</v>
      </c>
      <c r="H88" s="10">
        <v>0</v>
      </c>
      <c r="I88" s="10">
        <v>0</v>
      </c>
      <c r="J88" s="14">
        <v>25</v>
      </c>
      <c r="K88" s="13">
        <v>0</v>
      </c>
      <c r="L88" s="10">
        <v>1120</v>
      </c>
      <c r="M88" s="10">
        <v>0</v>
      </c>
      <c r="N88" s="10">
        <v>1095</v>
      </c>
      <c r="O88" s="10">
        <v>0</v>
      </c>
      <c r="P88" s="10">
        <v>0</v>
      </c>
      <c r="Q88" s="10">
        <v>0</v>
      </c>
      <c r="R88" s="10">
        <v>0</v>
      </c>
      <c r="S88" s="14">
        <v>25</v>
      </c>
      <c r="T88" s="10">
        <f t="shared" ref="T88:V95" si="18">B88-K88</f>
        <v>0</v>
      </c>
      <c r="U88" s="10">
        <f t="shared" si="18"/>
        <v>0</v>
      </c>
      <c r="V88" s="10">
        <f t="shared" si="18"/>
        <v>0</v>
      </c>
      <c r="W88" s="10">
        <f t="shared" ref="W88:W95" si="19">E88-N88</f>
        <v>0</v>
      </c>
      <c r="X88" s="10">
        <f t="shared" ref="X88:X95" si="20">F88-O88</f>
        <v>0</v>
      </c>
      <c r="Y88" s="10">
        <f t="shared" ref="Y88:Y95" si="21">G88-P88</f>
        <v>0</v>
      </c>
      <c r="Z88" s="10">
        <f t="shared" ref="Z88:Z95" si="22">H88-Q88</f>
        <v>0</v>
      </c>
      <c r="AA88" s="10">
        <f t="shared" ref="AA88:AA95" si="23">I88-R88</f>
        <v>0</v>
      </c>
      <c r="AB88" s="10">
        <f t="shared" ref="AB88:AB95" si="24">J88-S88</f>
        <v>0</v>
      </c>
      <c r="AC88" s="72" t="str">
        <f t="shared" si="11"/>
        <v>Ok</v>
      </c>
    </row>
    <row r="89" spans="1:29" x14ac:dyDescent="0.3">
      <c r="A89" s="72" t="s">
        <v>294</v>
      </c>
      <c r="B89" s="10">
        <v>205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4">
        <v>205</v>
      </c>
      <c r="K89" s="13">
        <v>205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4">
        <v>205</v>
      </c>
      <c r="T89" s="10">
        <f t="shared" si="18"/>
        <v>0</v>
      </c>
      <c r="U89" s="10">
        <f t="shared" si="18"/>
        <v>0</v>
      </c>
      <c r="V89" s="10">
        <f t="shared" si="18"/>
        <v>0</v>
      </c>
      <c r="W89" s="10">
        <f t="shared" si="19"/>
        <v>0</v>
      </c>
      <c r="X89" s="10">
        <f t="shared" si="20"/>
        <v>0</v>
      </c>
      <c r="Y89" s="10">
        <f t="shared" si="21"/>
        <v>0</v>
      </c>
      <c r="Z89" s="10">
        <f t="shared" si="22"/>
        <v>0</v>
      </c>
      <c r="AA89" s="10">
        <f t="shared" si="23"/>
        <v>0</v>
      </c>
      <c r="AB89" s="10">
        <f t="shared" si="24"/>
        <v>0</v>
      </c>
      <c r="AC89" s="72" t="str">
        <f t="shared" si="11"/>
        <v>Ok</v>
      </c>
    </row>
    <row r="90" spans="1:29" x14ac:dyDescent="0.3">
      <c r="A90" s="72" t="s">
        <v>293</v>
      </c>
      <c r="B90" s="10">
        <v>73</v>
      </c>
      <c r="C90" s="10">
        <v>0</v>
      </c>
      <c r="D90" s="10">
        <v>0</v>
      </c>
      <c r="E90" s="10">
        <v>10</v>
      </c>
      <c r="F90" s="10">
        <v>0</v>
      </c>
      <c r="G90" s="10">
        <v>0</v>
      </c>
      <c r="H90" s="10">
        <v>0</v>
      </c>
      <c r="I90" s="10">
        <v>0</v>
      </c>
      <c r="J90" s="14">
        <v>63</v>
      </c>
      <c r="K90" s="13">
        <v>73</v>
      </c>
      <c r="L90" s="10">
        <v>0</v>
      </c>
      <c r="M90" s="10">
        <v>0</v>
      </c>
      <c r="N90" s="10">
        <v>10</v>
      </c>
      <c r="O90" s="10">
        <v>0</v>
      </c>
      <c r="P90" s="10">
        <v>0</v>
      </c>
      <c r="Q90" s="10">
        <v>0</v>
      </c>
      <c r="R90" s="10">
        <v>0</v>
      </c>
      <c r="S90" s="14">
        <v>63</v>
      </c>
      <c r="T90" s="10">
        <f t="shared" si="18"/>
        <v>0</v>
      </c>
      <c r="U90" s="10">
        <f t="shared" si="18"/>
        <v>0</v>
      </c>
      <c r="V90" s="10">
        <f t="shared" si="18"/>
        <v>0</v>
      </c>
      <c r="W90" s="10">
        <f t="shared" si="19"/>
        <v>0</v>
      </c>
      <c r="X90" s="10">
        <f t="shared" si="20"/>
        <v>0</v>
      </c>
      <c r="Y90" s="10">
        <f t="shared" si="21"/>
        <v>0</v>
      </c>
      <c r="Z90" s="10">
        <f t="shared" si="22"/>
        <v>0</v>
      </c>
      <c r="AA90" s="10">
        <f t="shared" si="23"/>
        <v>0</v>
      </c>
      <c r="AB90" s="10">
        <f t="shared" si="24"/>
        <v>0</v>
      </c>
      <c r="AC90" s="72" t="str">
        <f t="shared" si="11"/>
        <v>Ok</v>
      </c>
    </row>
    <row r="91" spans="1:29" x14ac:dyDescent="0.3">
      <c r="A91" s="72" t="s">
        <v>71</v>
      </c>
      <c r="B91" s="10">
        <v>268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4">
        <v>268</v>
      </c>
      <c r="K91" s="13">
        <v>268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4">
        <v>268</v>
      </c>
      <c r="T91" s="10">
        <f t="shared" si="18"/>
        <v>0</v>
      </c>
      <c r="U91" s="10">
        <f t="shared" si="18"/>
        <v>0</v>
      </c>
      <c r="V91" s="10">
        <f t="shared" si="18"/>
        <v>0</v>
      </c>
      <c r="W91" s="10">
        <f t="shared" si="19"/>
        <v>0</v>
      </c>
      <c r="X91" s="10">
        <f t="shared" si="20"/>
        <v>0</v>
      </c>
      <c r="Y91" s="10">
        <f t="shared" si="21"/>
        <v>0</v>
      </c>
      <c r="Z91" s="10">
        <f t="shared" si="22"/>
        <v>0</v>
      </c>
      <c r="AA91" s="10">
        <f t="shared" si="23"/>
        <v>0</v>
      </c>
      <c r="AB91" s="10">
        <f t="shared" si="24"/>
        <v>0</v>
      </c>
      <c r="AC91" s="72" t="str">
        <f t="shared" si="11"/>
        <v>Ok</v>
      </c>
    </row>
    <row r="92" spans="1:29" x14ac:dyDescent="0.3">
      <c r="A92" s="72" t="s">
        <v>85</v>
      </c>
      <c r="B92" s="10">
        <v>11</v>
      </c>
      <c r="C92" s="10">
        <v>50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4">
        <v>61</v>
      </c>
      <c r="K92" s="13">
        <v>11</v>
      </c>
      <c r="L92" s="10">
        <v>50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4">
        <v>61</v>
      </c>
      <c r="T92" s="10">
        <f t="shared" si="18"/>
        <v>0</v>
      </c>
      <c r="U92" s="10">
        <f t="shared" si="18"/>
        <v>0</v>
      </c>
      <c r="V92" s="10">
        <f t="shared" si="18"/>
        <v>0</v>
      </c>
      <c r="W92" s="10">
        <f t="shared" si="19"/>
        <v>0</v>
      </c>
      <c r="X92" s="10">
        <f t="shared" si="20"/>
        <v>0</v>
      </c>
      <c r="Y92" s="10">
        <f t="shared" si="21"/>
        <v>0</v>
      </c>
      <c r="Z92" s="10">
        <f t="shared" si="22"/>
        <v>0</v>
      </c>
      <c r="AA92" s="10">
        <f t="shared" si="23"/>
        <v>0</v>
      </c>
      <c r="AB92" s="10">
        <f t="shared" si="24"/>
        <v>0</v>
      </c>
      <c r="AC92" s="72" t="str">
        <f t="shared" si="11"/>
        <v>Ok</v>
      </c>
    </row>
    <row r="93" spans="1:29" x14ac:dyDescent="0.3">
      <c r="A93" s="72" t="s">
        <v>291</v>
      </c>
      <c r="B93" s="10">
        <v>-2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4">
        <v>-2</v>
      </c>
      <c r="K93" s="13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4">
        <v>-2</v>
      </c>
      <c r="T93" s="10">
        <f t="shared" si="18"/>
        <v>0</v>
      </c>
      <c r="U93" s="10">
        <f t="shared" si="18"/>
        <v>0</v>
      </c>
      <c r="V93" s="10">
        <f t="shared" si="18"/>
        <v>0</v>
      </c>
      <c r="W93" s="10">
        <f t="shared" si="19"/>
        <v>0</v>
      </c>
      <c r="X93" s="10">
        <f t="shared" si="20"/>
        <v>0</v>
      </c>
      <c r="Y93" s="10">
        <f t="shared" si="21"/>
        <v>0</v>
      </c>
      <c r="Z93" s="10">
        <f t="shared" si="22"/>
        <v>0</v>
      </c>
      <c r="AA93" s="10">
        <f t="shared" si="23"/>
        <v>0</v>
      </c>
      <c r="AB93" s="10">
        <f t="shared" si="24"/>
        <v>0</v>
      </c>
      <c r="AC93" s="72" t="str">
        <f t="shared" si="11"/>
        <v>Ok</v>
      </c>
    </row>
    <row r="94" spans="1:29" x14ac:dyDescent="0.3">
      <c r="A94" s="72" t="s">
        <v>72</v>
      </c>
      <c r="B94" s="10">
        <v>27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4">
        <v>27</v>
      </c>
      <c r="K94" s="13">
        <v>27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4">
        <v>27</v>
      </c>
      <c r="T94" s="10">
        <f t="shared" si="18"/>
        <v>0</v>
      </c>
      <c r="U94" s="10">
        <f t="shared" si="18"/>
        <v>0</v>
      </c>
      <c r="V94" s="10">
        <f t="shared" si="18"/>
        <v>0</v>
      </c>
      <c r="W94" s="10">
        <f t="shared" si="19"/>
        <v>0</v>
      </c>
      <c r="X94" s="10">
        <f t="shared" si="20"/>
        <v>0</v>
      </c>
      <c r="Y94" s="10">
        <f t="shared" si="21"/>
        <v>0</v>
      </c>
      <c r="Z94" s="10">
        <f t="shared" si="22"/>
        <v>0</v>
      </c>
      <c r="AA94" s="10">
        <f t="shared" si="23"/>
        <v>0</v>
      </c>
      <c r="AB94" s="10">
        <f t="shared" si="24"/>
        <v>0</v>
      </c>
      <c r="AC94" s="72" t="str">
        <f t="shared" si="11"/>
        <v>Ok</v>
      </c>
    </row>
    <row r="95" spans="1:29" x14ac:dyDescent="0.3">
      <c r="A95" s="72" t="s">
        <v>82</v>
      </c>
      <c r="B95" s="10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4">
        <v>6</v>
      </c>
      <c r="K95" s="13">
        <v>6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4">
        <v>6</v>
      </c>
      <c r="T95" s="10">
        <f t="shared" si="18"/>
        <v>0</v>
      </c>
      <c r="U95" s="10">
        <f t="shared" si="18"/>
        <v>0</v>
      </c>
      <c r="V95" s="10">
        <f t="shared" si="18"/>
        <v>0</v>
      </c>
      <c r="W95" s="10">
        <f t="shared" si="19"/>
        <v>0</v>
      </c>
      <c r="X95" s="10">
        <f t="shared" si="20"/>
        <v>0</v>
      </c>
      <c r="Y95" s="10">
        <f t="shared" si="21"/>
        <v>0</v>
      </c>
      <c r="Z95" s="10">
        <f t="shared" si="22"/>
        <v>0</v>
      </c>
      <c r="AA95" s="10">
        <f t="shared" si="23"/>
        <v>0</v>
      </c>
      <c r="AB95" s="10">
        <f t="shared" si="24"/>
        <v>0</v>
      </c>
      <c r="AC95" s="72" t="str">
        <f t="shared" si="11"/>
        <v>Ok</v>
      </c>
    </row>
    <row r="96" spans="1:29" x14ac:dyDescent="0.3">
      <c r="A96" s="72" t="s">
        <v>302</v>
      </c>
      <c r="B96" s="10">
        <v>200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4">
        <v>200</v>
      </c>
      <c r="K96" s="13">
        <v>200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4">
        <v>200</v>
      </c>
      <c r="T96" s="10">
        <f t="shared" ref="T96:T100" si="25">B96-K96</f>
        <v>0</v>
      </c>
      <c r="U96" s="10">
        <f t="shared" ref="U96:U100" si="26">C96-L96</f>
        <v>0</v>
      </c>
      <c r="V96" s="10">
        <f t="shared" ref="V96:V100" si="27">D96-M96</f>
        <v>0</v>
      </c>
      <c r="W96" s="10">
        <f t="shared" ref="W96:W100" si="28">E96-N96</f>
        <v>0</v>
      </c>
      <c r="X96" s="10">
        <f t="shared" ref="X96:X100" si="29">F96-O96</f>
        <v>0</v>
      </c>
      <c r="Y96" s="10">
        <f t="shared" ref="Y96:Y100" si="30">G96-P96</f>
        <v>0</v>
      </c>
      <c r="Z96" s="10">
        <f t="shared" ref="Z96:Z100" si="31">H96-Q96</f>
        <v>0</v>
      </c>
      <c r="AA96" s="10">
        <f t="shared" ref="AA96:AA100" si="32">I96-R96</f>
        <v>0</v>
      </c>
      <c r="AB96" s="10">
        <f t="shared" ref="AB96:AB100" si="33">J96-S96</f>
        <v>0</v>
      </c>
      <c r="AC96" s="72" t="str">
        <f t="shared" si="11"/>
        <v>Ok</v>
      </c>
    </row>
    <row r="97" spans="1:29" x14ac:dyDescent="0.3">
      <c r="A97" s="72" t="s">
        <v>87</v>
      </c>
      <c r="B97" s="10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4">
        <v>1</v>
      </c>
      <c r="K97" s="13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4">
        <v>1</v>
      </c>
      <c r="T97" s="10">
        <f t="shared" si="25"/>
        <v>0</v>
      </c>
      <c r="U97" s="10">
        <f t="shared" si="26"/>
        <v>0</v>
      </c>
      <c r="V97" s="10">
        <f t="shared" si="27"/>
        <v>0</v>
      </c>
      <c r="W97" s="10">
        <f t="shared" si="28"/>
        <v>0</v>
      </c>
      <c r="X97" s="10">
        <f t="shared" si="29"/>
        <v>0</v>
      </c>
      <c r="Y97" s="10">
        <f t="shared" si="30"/>
        <v>0</v>
      </c>
      <c r="Z97" s="10">
        <f t="shared" si="31"/>
        <v>0</v>
      </c>
      <c r="AA97" s="10">
        <f t="shared" si="32"/>
        <v>0</v>
      </c>
      <c r="AB97" s="10">
        <f t="shared" si="33"/>
        <v>0</v>
      </c>
      <c r="AC97" s="72" t="str">
        <f t="shared" si="11"/>
        <v>Ok</v>
      </c>
    </row>
    <row r="98" spans="1:29" x14ac:dyDescent="0.3">
      <c r="A98" s="72" t="s">
        <v>97</v>
      </c>
      <c r="B98" s="10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4">
        <v>6</v>
      </c>
      <c r="K98" s="13">
        <v>6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4">
        <v>6</v>
      </c>
      <c r="T98" s="10">
        <f t="shared" si="25"/>
        <v>0</v>
      </c>
      <c r="U98" s="10">
        <f t="shared" si="26"/>
        <v>0</v>
      </c>
      <c r="V98" s="10">
        <f t="shared" si="27"/>
        <v>0</v>
      </c>
      <c r="W98" s="10">
        <f t="shared" si="28"/>
        <v>0</v>
      </c>
      <c r="X98" s="10">
        <f t="shared" si="29"/>
        <v>0</v>
      </c>
      <c r="Y98" s="10">
        <f t="shared" si="30"/>
        <v>0</v>
      </c>
      <c r="Z98" s="10">
        <f t="shared" si="31"/>
        <v>0</v>
      </c>
      <c r="AA98" s="10">
        <f t="shared" si="32"/>
        <v>0</v>
      </c>
      <c r="AB98" s="10">
        <f t="shared" si="33"/>
        <v>0</v>
      </c>
      <c r="AC98" s="72" t="str">
        <f t="shared" si="11"/>
        <v>Ok</v>
      </c>
    </row>
    <row r="99" spans="1:29" x14ac:dyDescent="0.3">
      <c r="A99" s="72" t="s">
        <v>90</v>
      </c>
      <c r="B99" s="10">
        <v>-3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4">
        <v>-3</v>
      </c>
      <c r="K99" s="13">
        <v>-3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4">
        <v>-3</v>
      </c>
      <c r="T99" s="10">
        <f t="shared" si="25"/>
        <v>0</v>
      </c>
      <c r="U99" s="10">
        <f t="shared" si="26"/>
        <v>0</v>
      </c>
      <c r="V99" s="10">
        <f t="shared" si="27"/>
        <v>0</v>
      </c>
      <c r="W99" s="10">
        <f t="shared" si="28"/>
        <v>0</v>
      </c>
      <c r="X99" s="10">
        <f t="shared" si="29"/>
        <v>0</v>
      </c>
      <c r="Y99" s="10">
        <f t="shared" si="30"/>
        <v>0</v>
      </c>
      <c r="Z99" s="10">
        <f t="shared" si="31"/>
        <v>0</v>
      </c>
      <c r="AA99" s="10">
        <f t="shared" si="32"/>
        <v>0</v>
      </c>
      <c r="AB99" s="10">
        <f t="shared" si="33"/>
        <v>0</v>
      </c>
      <c r="AC99" s="72" t="str">
        <f t="shared" si="11"/>
        <v>Ok</v>
      </c>
    </row>
    <row r="100" spans="1:29" ht="14.4" thickBot="1" x14ac:dyDescent="0.35">
      <c r="A100" s="72" t="s">
        <v>305</v>
      </c>
      <c r="B100" s="10">
        <v>-2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4">
        <v>-2</v>
      </c>
      <c r="K100" s="13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4">
        <v>-2</v>
      </c>
      <c r="T100" s="10">
        <f t="shared" si="25"/>
        <v>0</v>
      </c>
      <c r="U100" s="10">
        <f t="shared" si="26"/>
        <v>0</v>
      </c>
      <c r="V100" s="10">
        <f t="shared" si="27"/>
        <v>0</v>
      </c>
      <c r="W100" s="10">
        <f t="shared" si="28"/>
        <v>0</v>
      </c>
      <c r="X100" s="10">
        <f t="shared" si="29"/>
        <v>0</v>
      </c>
      <c r="Y100" s="10">
        <f t="shared" si="30"/>
        <v>0</v>
      </c>
      <c r="Z100" s="10">
        <f t="shared" si="31"/>
        <v>0</v>
      </c>
      <c r="AA100" s="10">
        <f t="shared" si="32"/>
        <v>0</v>
      </c>
      <c r="AB100" s="10">
        <f t="shared" si="33"/>
        <v>0</v>
      </c>
      <c r="AC100" s="72" t="str">
        <f t="shared" si="11"/>
        <v>Ok</v>
      </c>
    </row>
    <row r="101" spans="1:29" ht="14.4" thickBot="1" x14ac:dyDescent="0.35">
      <c r="A101" s="73" t="s">
        <v>19</v>
      </c>
      <c r="B101" s="74">
        <f>SUM(B4:B100)</f>
        <v>10918</v>
      </c>
      <c r="C101" s="74">
        <f>SUM(C4:C100)</f>
        <v>6140</v>
      </c>
      <c r="D101" s="74">
        <f>SUM(D4:D100)</f>
        <v>0</v>
      </c>
      <c r="E101" s="74">
        <f>SUM(E4:E100)</f>
        <v>2736</v>
      </c>
      <c r="F101" s="74">
        <f>SUM(F4:F100)</f>
        <v>0</v>
      </c>
      <c r="G101" s="74">
        <f>SUM(G4:G100)</f>
        <v>0</v>
      </c>
      <c r="H101" s="74">
        <f>SUM(H4:H100)</f>
        <v>0</v>
      </c>
      <c r="I101" s="74">
        <f>SUM(I4:I100)</f>
        <v>0</v>
      </c>
      <c r="J101" s="75">
        <f>SUM(J4:J100)</f>
        <v>14322</v>
      </c>
      <c r="K101" s="76">
        <f>SUM(K4:K100)</f>
        <v>10918</v>
      </c>
      <c r="L101" s="74">
        <f>SUM(L4:L100)</f>
        <v>6140</v>
      </c>
      <c r="M101" s="74">
        <f>SUM(M4:M100)</f>
        <v>0</v>
      </c>
      <c r="N101" s="74">
        <f>SUM(N4:N100)</f>
        <v>2736</v>
      </c>
      <c r="O101" s="74">
        <f>SUM(O4:O100)</f>
        <v>0</v>
      </c>
      <c r="P101" s="74">
        <f>SUM(P4:P100)</f>
        <v>0</v>
      </c>
      <c r="Q101" s="74">
        <f>SUM(Q4:Q100)</f>
        <v>0</v>
      </c>
      <c r="R101" s="74">
        <f>SUM(R4:R100)</f>
        <v>0</v>
      </c>
      <c r="S101" s="75">
        <f>SUM(S4:S100)</f>
        <v>14322</v>
      </c>
      <c r="T101" s="74">
        <f>SUM(T4:T100)</f>
        <v>0</v>
      </c>
      <c r="U101" s="74">
        <f>SUM(U4:U100)</f>
        <v>0</v>
      </c>
      <c r="V101" s="74">
        <f>SUM(V4:V100)</f>
        <v>0</v>
      </c>
      <c r="W101" s="74">
        <f>SUM(W4:W100)</f>
        <v>0</v>
      </c>
      <c r="X101" s="74">
        <f>SUM(X4:X100)</f>
        <v>0</v>
      </c>
      <c r="Y101" s="74">
        <f>SUM(Y4:Y100)</f>
        <v>0</v>
      </c>
      <c r="Z101" s="74">
        <f>SUM(Z4:Z100)</f>
        <v>0</v>
      </c>
      <c r="AA101" s="74">
        <f>SUM(AA4:AA100)</f>
        <v>0</v>
      </c>
      <c r="AB101" s="75">
        <f>SUM(AB4:AB100)</f>
        <v>0</v>
      </c>
      <c r="AC101" s="77"/>
    </row>
  </sheetData>
  <mergeCells count="3">
    <mergeCell ref="B1:J1"/>
    <mergeCell ref="K1:S1"/>
    <mergeCell ref="T1:AB1"/>
  </mergeCells>
  <conditionalFormatting sqref="A69:A81">
    <cfRule type="duplicateValues" dxfId="9" priority="8"/>
  </conditionalFormatting>
  <conditionalFormatting sqref="A56:A68">
    <cfRule type="duplicateValues" dxfId="8" priority="7"/>
  </conditionalFormatting>
  <conditionalFormatting sqref="A43:A55">
    <cfRule type="duplicateValues" dxfId="7" priority="6"/>
  </conditionalFormatting>
  <conditionalFormatting sqref="A30:A42">
    <cfRule type="duplicateValues" dxfId="6" priority="5"/>
  </conditionalFormatting>
  <conditionalFormatting sqref="A17:A29">
    <cfRule type="duplicateValues" dxfId="5" priority="4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01:A1048576 A1:A3">
    <cfRule type="duplicateValues" dxfId="1" priority="32"/>
  </conditionalFormatting>
  <conditionalFormatting sqref="A82 A16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2021-06-22T08:27:29Z</dcterms:modified>
</cp:coreProperties>
</file>